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 firstSheet="7" activeTab="12"/>
  </bookViews>
  <sheets>
    <sheet name="Перечень" sheetId="1" r:id="rId1"/>
    <sheet name="Прил 6 Культура" sheetId="2" r:id="rId2"/>
    <sheet name="Прил 6 Молодежь" sheetId="3" r:id="rId3"/>
    <sheet name="Прил 6 Межнац. и Межконф." sheetId="16" r:id="rId4"/>
    <sheet name="Прил 6 Спорт" sheetId="4" r:id="rId5"/>
    <sheet name="Прил 6 Променад" sheetId="5" r:id="rId6"/>
    <sheet name="Прил 6 Мун.имущ." sheetId="6" r:id="rId7"/>
    <sheet name="Прил 6 ГО и ЧС" sheetId="7" r:id="rId8"/>
    <sheet name="Прил 6 Благоустр" sheetId="8" r:id="rId9"/>
    <sheet name="Прил 6 дороги" sheetId="9" r:id="rId10"/>
    <sheet name="Прил 6 инициат" sheetId="10" r:id="rId11"/>
    <sheet name="Прил 6 комфорт" sheetId="11" r:id="rId12"/>
    <sheet name="Прил 6 тепло" sheetId="12" r:id="rId13"/>
    <sheet name="Прил 6 газифик" sheetId="13" r:id="rId14"/>
    <sheet name="Прил 6 водоснаб" sheetId="14" r:id="rId15"/>
    <sheet name="Прил 6 жилье" sheetId="15" r:id="rId16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1"/>
  <c r="N14"/>
  <c r="N15"/>
  <c r="N33"/>
  <c r="N32"/>
  <c r="N18"/>
  <c r="N19"/>
  <c r="N20"/>
  <c r="N17"/>
  <c r="K25"/>
  <c r="K24"/>
  <c r="K23"/>
  <c r="N23" i="4"/>
  <c r="N22"/>
  <c r="M12" i="8"/>
  <c r="L12"/>
  <c r="N15"/>
  <c r="N13"/>
  <c r="M13"/>
  <c r="L13"/>
  <c r="K15"/>
  <c r="G15"/>
  <c r="G13"/>
  <c r="K13"/>
  <c r="N18"/>
  <c r="N17"/>
  <c r="K12"/>
  <c r="K32" i="11"/>
  <c r="K22" s="1"/>
  <c r="N28" l="1"/>
  <c r="N29"/>
  <c r="N30"/>
  <c r="N31"/>
  <c r="N27"/>
  <c r="N12"/>
  <c r="N12" i="8"/>
  <c r="N20" i="10"/>
  <c r="N18"/>
  <c r="N17"/>
  <c r="N13"/>
  <c r="N15"/>
  <c r="N12"/>
  <c r="K18" i="9"/>
  <c r="N18" s="1"/>
  <c r="N17"/>
  <c r="N13"/>
  <c r="K13"/>
  <c r="N20" i="14"/>
  <c r="M20"/>
  <c r="L20"/>
  <c r="K20"/>
  <c r="N19"/>
  <c r="M19"/>
  <c r="L19"/>
  <c r="K19"/>
  <c r="N18"/>
  <c r="M18"/>
  <c r="L18"/>
  <c r="K18"/>
  <c r="N17"/>
  <c r="M17"/>
  <c r="L17"/>
  <c r="K17"/>
  <c r="N13"/>
  <c r="L13"/>
  <c r="K13"/>
  <c r="N15"/>
  <c r="N35" i="15"/>
  <c r="N30"/>
  <c r="N34"/>
  <c r="N33"/>
  <c r="N32"/>
  <c r="N29"/>
  <c r="N28"/>
  <c r="N27"/>
  <c r="N25"/>
  <c r="N24"/>
  <c r="N23"/>
  <c r="N22"/>
  <c r="N20"/>
  <c r="N19"/>
  <c r="N18"/>
  <c r="N17"/>
  <c r="N12"/>
  <c r="M13"/>
  <c r="L13"/>
  <c r="K13"/>
  <c r="N15"/>
  <c r="N14"/>
  <c r="N13"/>
  <c r="N12" i="14"/>
  <c r="N12" i="9"/>
  <c r="N18" i="7"/>
  <c r="N17"/>
  <c r="N13"/>
  <c r="N12"/>
  <c r="N21" i="6"/>
  <c r="N18"/>
  <c r="N17"/>
  <c r="N12"/>
  <c r="N13"/>
  <c r="N21" i="5"/>
  <c r="N17"/>
  <c r="N16"/>
  <c r="N12"/>
  <c r="J12"/>
  <c r="M25" i="3"/>
  <c r="L25"/>
  <c r="N25" i="2"/>
  <c r="N23"/>
  <c r="N22"/>
  <c r="N30"/>
  <c r="N28"/>
  <c r="N27"/>
  <c r="N33" i="3"/>
  <c r="N32"/>
  <c r="K25"/>
  <c r="K23"/>
  <c r="N23"/>
  <c r="K22"/>
  <c r="N22"/>
  <c r="N18"/>
  <c r="N17"/>
  <c r="N13"/>
  <c r="N12"/>
  <c r="J18" i="2"/>
  <c r="J17"/>
  <c r="J13"/>
  <c r="J12"/>
  <c r="J23"/>
  <c r="J25"/>
  <c r="J27"/>
  <c r="J28"/>
  <c r="J30"/>
  <c r="J22"/>
  <c r="J28" i="4"/>
  <c r="J27"/>
  <c r="J23"/>
  <c r="J22"/>
  <c r="G25" i="3"/>
  <c r="G23"/>
  <c r="J23" s="1"/>
  <c r="G22"/>
  <c r="J22" s="1"/>
  <c r="J33"/>
  <c r="J32"/>
  <c r="J18"/>
  <c r="J17"/>
  <c r="J13"/>
  <c r="J12"/>
  <c r="I13" i="8"/>
  <c r="I12"/>
  <c r="J12" s="1"/>
  <c r="H13"/>
  <c r="H12"/>
  <c r="J13"/>
  <c r="G12"/>
  <c r="G23" i="11"/>
  <c r="J23" s="1"/>
  <c r="G22"/>
  <c r="J22" s="1"/>
  <c r="C32"/>
  <c r="J24"/>
  <c r="J25"/>
  <c r="J16" i="5"/>
  <c r="J17"/>
  <c r="J21"/>
  <c r="J22"/>
  <c r="J17" i="7"/>
  <c r="J13"/>
  <c r="J18"/>
  <c r="J12"/>
  <c r="F13" i="14"/>
  <c r="F15"/>
  <c r="F18"/>
  <c r="F20"/>
  <c r="J13"/>
  <c r="J15"/>
  <c r="J17"/>
  <c r="J18"/>
  <c r="J20"/>
  <c r="J12"/>
  <c r="J13" i="9"/>
  <c r="J15"/>
  <c r="J17"/>
  <c r="J18"/>
  <c r="J20"/>
  <c r="J12"/>
  <c r="E36" i="15"/>
  <c r="D36"/>
  <c r="D35" s="1"/>
  <c r="D34" s="1"/>
  <c r="D33" s="1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D18" s="1"/>
  <c r="D17" s="1"/>
  <c r="D16" s="1"/>
  <c r="D15" s="1"/>
  <c r="D14" s="1"/>
  <c r="D13" s="1"/>
  <c r="D12" s="1"/>
  <c r="E35"/>
  <c r="F35" s="1"/>
  <c r="C32"/>
  <c r="C27"/>
  <c r="C22"/>
  <c r="C17"/>
  <c r="F18" i="8"/>
  <c r="F17"/>
  <c r="C13"/>
  <c r="F13" s="1"/>
  <c r="C15"/>
  <c r="C12" i="15"/>
  <c r="C12" i="8"/>
  <c r="F12" s="1"/>
  <c r="F13" i="2"/>
  <c r="F16"/>
  <c r="F18"/>
  <c r="F20"/>
  <c r="C12"/>
  <c r="F12" s="1"/>
  <c r="C17"/>
  <c r="F17"/>
  <c r="C22" i="11"/>
  <c r="C23" i="3"/>
  <c r="C22"/>
  <c r="F12" i="13"/>
  <c r="E32" i="11"/>
  <c r="D32"/>
  <c r="F13"/>
  <c r="F15"/>
  <c r="F18"/>
  <c r="F20"/>
  <c r="F23"/>
  <c r="F24"/>
  <c r="F25"/>
  <c r="F28"/>
  <c r="F29"/>
  <c r="F30"/>
  <c r="F13" i="10"/>
  <c r="F15"/>
  <c r="F18"/>
  <c r="F20"/>
  <c r="F23"/>
  <c r="F25"/>
  <c r="F28"/>
  <c r="F30"/>
  <c r="F12" i="9"/>
  <c r="E12" i="11"/>
  <c r="F12" s="1"/>
  <c r="D12"/>
  <c r="D17"/>
  <c r="E17"/>
  <c r="F17" s="1"/>
  <c r="E27"/>
  <c r="F27" s="1"/>
  <c r="D27"/>
  <c r="E22"/>
  <c r="F22" s="1"/>
  <c r="D22"/>
  <c r="E27" i="10"/>
  <c r="F27"/>
  <c r="D27"/>
  <c r="E22"/>
  <c r="F22" s="1"/>
  <c r="D22"/>
  <c r="E17"/>
  <c r="F17"/>
  <c r="D17"/>
  <c r="E12"/>
  <c r="F12" s="1"/>
  <c r="D12"/>
  <c r="E12" i="13"/>
  <c r="D12"/>
  <c r="C17" i="14"/>
  <c r="F17" s="1"/>
  <c r="E12"/>
  <c r="D12"/>
  <c r="C12"/>
  <c r="F12" l="1"/>
  <c r="E34" i="15"/>
  <c r="E33" l="1"/>
  <c r="F34"/>
  <c r="E32" l="1"/>
  <c r="F33"/>
  <c r="F32" l="1"/>
  <c r="E31"/>
  <c r="E30" s="1"/>
  <c r="E29" l="1"/>
  <c r="F30"/>
  <c r="E28" l="1"/>
  <c r="F29"/>
  <c r="E27" l="1"/>
  <c r="F28"/>
  <c r="E26" l="1"/>
  <c r="E25" s="1"/>
  <c r="F27"/>
  <c r="E24" l="1"/>
  <c r="F25"/>
  <c r="F24" l="1"/>
  <c r="E23"/>
  <c r="E22" l="1"/>
  <c r="F23"/>
  <c r="E21" l="1"/>
  <c r="E20" s="1"/>
  <c r="F22"/>
  <c r="F20" l="1"/>
  <c r="E19"/>
  <c r="E18" l="1"/>
  <c r="F19"/>
  <c r="E17" l="1"/>
  <c r="F18"/>
  <c r="E16" l="1"/>
  <c r="E15" s="1"/>
  <c r="F17"/>
  <c r="E14" l="1"/>
  <c r="F15"/>
  <c r="E13" l="1"/>
  <c r="F14"/>
  <c r="E12" l="1"/>
  <c r="F12" s="1"/>
  <c r="F13"/>
</calcChain>
</file>

<file path=xl/sharedStrings.xml><?xml version="1.0" encoding="utf-8"?>
<sst xmlns="http://schemas.openxmlformats.org/spreadsheetml/2006/main" count="848" uniqueCount="169">
  <si>
    <t>№ п/п</t>
  </si>
  <si>
    <t>ПЕРЕЧЕНЬ муниицпальных программ мунициипального образования "Город Ивангород"</t>
  </si>
  <si>
    <t>Наименование муниципальной программы</t>
  </si>
  <si>
    <t>Муниципальный заказчик муниципальной программы</t>
  </si>
  <si>
    <t>Соисполнители муниципальной программы</t>
  </si>
  <si>
    <t>Основные направления реализации муниципальной программы (подпрограммы)</t>
  </si>
  <si>
    <t>Срок реализации программы</t>
  </si>
  <si>
    <t>«Развитие культуры в МО "Город Ивангород"</t>
  </si>
  <si>
    <t>«Молодежь Ивангорода"</t>
  </si>
  <si>
    <t>"Капитальный ремонт и ремонт, реконструкция и строительство дорог местного значения и дорожных сооружений в границах  МО "Город Ивангород"</t>
  </si>
  <si>
    <t>"Реализация инициативных предложений жителей МО "Город Ивангород"</t>
  </si>
  <si>
    <t>"Благоустройство населённых пунктов в МО "Город Ивангород"</t>
  </si>
  <si>
    <t>"Управление и распоряжение муниципальным имуществом"</t>
  </si>
  <si>
    <t>"Формирование комфортной городской среды"</t>
  </si>
  <si>
    <t>"Защита населения и территории от чрезвычайных ситуаций природного и техногенного характера, гражданская оборона"</t>
  </si>
  <si>
    <t>"Интегрированное развитие исторической прибрежной зоны в Нарве/Эстония и Ивангороде/Россия, 3 этап - Речные променады"</t>
  </si>
  <si>
    <t>«Развитие газификации на территории МО «Город Ивангород»</t>
  </si>
  <si>
    <t>«Капитальный ремонт и ремонт оборудования инженерных сетей водоснабжения и водоотведения на территории МО «Город Ивангород»</t>
  </si>
  <si>
    <t>"Развитие физической культуры и спорта в МО "Город Ивангород"</t>
  </si>
  <si>
    <t>отдел по МСУ и СВ</t>
  </si>
  <si>
    <t>МБУ "ФОК МО "Город Ивангород"</t>
  </si>
  <si>
    <t>1.</t>
  </si>
  <si>
    <t>2.</t>
  </si>
  <si>
    <t>3.</t>
  </si>
  <si>
    <t>4.</t>
  </si>
  <si>
    <t>5.</t>
  </si>
  <si>
    <t>Администрация МО "Город Ивангород"</t>
  </si>
  <si>
    <t>МБУ "ИКДЦ МО "Город Ивангород"</t>
  </si>
  <si>
    <t>2017-2021</t>
  </si>
  <si>
    <t xml:space="preserve">Главный специалист по ГО и ЧС  АМО «Город Ивангород </t>
  </si>
  <si>
    <t>1. Безопасность дорожного движения на территории МО «Город Ивангород".                  2. Благоустройство административного центра МО «Город Ивангород".</t>
  </si>
  <si>
    <t xml:space="preserve">1.Ремонт и содержание 
объектов муниципального имущества.                                      2.Ремонт и содержание объектов собственности.                 3.Уплата взносов на капитальный ремонт МКД             </t>
  </si>
  <si>
    <t>2018-2024</t>
  </si>
  <si>
    <t>отдел городской инфраструктуры, отдел по экономике, инвестициям, мун. имуществу и архитектуре</t>
  </si>
  <si>
    <t>отдел по экономике, инвестициям, мун. имуществу и архитектуре</t>
  </si>
  <si>
    <t>1. Благоустройство территории МО «Город Ивангород"</t>
  </si>
  <si>
    <t>1.Капитальный ремонт и ремонт оборудования, инженерных сетей водоснабжения и водоотведения.</t>
  </si>
  <si>
    <t>1.Проектирование и строительство газопроводов на территории МО «Город Ивангород".</t>
  </si>
  <si>
    <t>1.Интегрированное развитие исторической прибрежной зоны в Ивангороде.</t>
  </si>
  <si>
    <t>1.Обеспечение общественной безопасности, предупреждение и ликвидация последствий чрезвычайных ситуаций на территории МО «Город Ивангород».</t>
  </si>
  <si>
    <t>1.Благоустройство дворовых территорий МО «Город Ивангород".</t>
  </si>
  <si>
    <t>1. Организация и проведение городских мероприятий в сфере молодежной политики.</t>
  </si>
  <si>
    <t>1. Организация и проведение городских мероприятий культуры.</t>
  </si>
  <si>
    <t>1. Организация и проведение физкультурно-оздоровительных и спортивных  мероприятий.</t>
  </si>
  <si>
    <t>Капитальный ремонт и ремонт, реконструкция и строительство дорог местного значения и дорожных сооружений.</t>
  </si>
  <si>
    <t>отдел по МСУ и СВ, сектор КДН и ЗП, МБУ "ФОК МО "Город Ивангород";  МБУ "ИКДЦ МО "Город Ивангород"</t>
  </si>
  <si>
    <t xml:space="preserve">подрядные организации, определяемые на конкурсной основе
</t>
  </si>
  <si>
    <t>Приложение № 6</t>
  </si>
  <si>
    <t>к Порядку</t>
  </si>
  <si>
    <t>Форма оперативного (годового, итогового) отчета о выполнении муниципальной программы</t>
  </si>
  <si>
    <t>"Развитие культуры в МО "Город Ивангород"</t>
  </si>
  <si>
    <t xml:space="preserve">  (наименование муниципальной программы)</t>
  </si>
  <si>
    <t>Муниципальный заказчик Администрация МО "Город Ивангород"</t>
  </si>
  <si>
    <t>Наименования подпрограммы, мероприятия (с указанием порядкового номера)</t>
  </si>
  <si>
    <t>Источники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</si>
  <si>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</si>
  <si>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</si>
  <si>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</si>
  <si>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>Планируемый объем финансирования 
по программе (тыс. руб.)</t>
  </si>
  <si>
    <t xml:space="preserve">Степень и результаты выполнения программы 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</si>
  <si>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</si>
  <si>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</si>
  <si>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</si>
  <si>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</si>
  <si>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</si>
  <si>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Руководитель                                                                          Подпись</t>
  </si>
  <si>
    <t>М.В.Волкова</t>
  </si>
  <si>
    <t>"Молодежь Ивангорода"</t>
  </si>
  <si>
    <t>Муниципальный заказчик   Администрация МО "Город Ивангород"</t>
  </si>
  <si>
    <t>Подпрограмма 1                Интегрированное развитие исторической прибрежной зоны в Ивангороде</t>
  </si>
  <si>
    <t>Мероприятие подпрограммы 1       Развитие исторической прибрежной зоны в Ивангороде</t>
  </si>
  <si>
    <t>А.Л.Сыровский</t>
  </si>
  <si>
    <t>Муниципальный заказчик  Администрация МО "Город Ивангород"</t>
  </si>
  <si>
    <t xml:space="preserve">Подпрограмма 1
Ремонт и содержание 
объектов муниципального имущества
</t>
  </si>
  <si>
    <t>Мероприятие подпрограммы 2</t>
  </si>
  <si>
    <t>...</t>
  </si>
  <si>
    <t>Мероприятие муниципальной программы</t>
  </si>
  <si>
    <t>Итого по муниципальной программе</t>
  </si>
  <si>
    <t>Обеспечение общественной безопасности, предупреждение и ликвидация последствий чрезвычайных ситуаций на территории МО «Город Ивангород»</t>
  </si>
  <si>
    <t xml:space="preserve">А.В.Соснин </t>
  </si>
  <si>
    <r>
      <t xml:space="preserve">Подпрограмма 1                               </t>
    </r>
    <r>
      <rPr>
        <sz val="11"/>
        <rFont val="Times New Roman"/>
        <family val="1"/>
        <charset val="204"/>
      </rPr>
      <t>Благоустройство территории МО "Город Ивангород"</t>
    </r>
  </si>
  <si>
    <r>
      <t xml:space="preserve">Мероприятие подпрограммы 1           </t>
    </r>
    <r>
      <rPr>
        <sz val="11"/>
        <rFont val="Times New Roman"/>
        <family val="1"/>
        <charset val="204"/>
      </rPr>
      <t>Благоустройство общественно-значимых публичных пространств общегородского значения</t>
    </r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</si>
  <si>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</si>
  <si>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</si>
  <si>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</si>
  <si>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</si>
  <si>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</si>
  <si>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</si>
  <si>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</si>
  <si>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</si>
  <si>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"Капитальный ремонт и ремонт, инженерных сетей теплоснабжения на территории МО «Город Ивангород» </t>
  </si>
  <si>
    <t>Координатор (разработчик) муниицпальной программы</t>
  </si>
  <si>
    <t>Администрация МО "Город Ивангород", отдел горродской инфраструктуры</t>
  </si>
  <si>
    <t>подрядные организации, определяемые на конкурсной основе</t>
  </si>
  <si>
    <t>1. Капитальный ремонт и ремонт, инженерных сетей теплоснабжения</t>
  </si>
  <si>
    <t>"Интегрированное развитие исторической прибрежной зоны в Нарве/Эстония и Ивангороде/Россия, 3 этап – Речные променады"</t>
  </si>
  <si>
    <t>"Управление и распоряжение муниципальным имуществом МО «Город Ивангород» на период 2020-2022 годы"</t>
  </si>
  <si>
    <t>"Благоустройство населенных пунктов в МО "Город Ивангород"</t>
  </si>
  <si>
    <t>Подпрограмма 1                               Капитальный ремонт и ремонт, инженерных сетей теплоснабжения на территории МО «Город Ивангород</t>
  </si>
  <si>
    <t>Мероприятие подпрограммы 1           Капитальный ремонт и ремонт, инженерных сетей теплоснабжения</t>
  </si>
  <si>
    <t>Подпрограмма 1                               Проектирование и строительство газопроводов на территории МО «Город Ивангород</t>
  </si>
  <si>
    <t>Мероприятие подпрограммы 1           Разработка схемы газоснабжения г. Ивангород</t>
  </si>
  <si>
    <t xml:space="preserve">Подпрограмма 1                             Капитальный ремонт и ремонт оборудования, инженерных сетей водоснабжения и водоотведения                      </t>
  </si>
  <si>
    <t xml:space="preserve">Мероприятие подпрограммы 1                         Ремонт оборудования, инженерных сетей водоснабжения и водоотведения        </t>
  </si>
  <si>
    <t>подрядные организации</t>
  </si>
  <si>
    <t xml:space="preserve">Подпрограмма 1                                                       Капитальный ремонт и ремонт, реконструкция и строительство дорог местного значения и дорожных сооружений          </t>
  </si>
  <si>
    <t xml:space="preserve">Мероприятие подпрограммы 1                            Ремонт автомобильных дорог общего пользования местного значения        </t>
  </si>
  <si>
    <t xml:space="preserve">Подпрограмма 1                                                      Безопасность дорожного движения на территории МО «Город Ивангород» </t>
  </si>
  <si>
    <t xml:space="preserve">Мероприятие подпрограммы 1                         Безопасность дорожного движения   </t>
  </si>
  <si>
    <t xml:space="preserve">Подпрограмма 2                                                      Благоустройство административного центра МО «Город Ивангород»                      </t>
  </si>
  <si>
    <t xml:space="preserve">Мероприятие подпрограммы 2                        Благоустройство административного центра     </t>
  </si>
  <si>
    <t xml:space="preserve">Подпрограмма 1                                                Благоустройство дворовых территорий МО «Город Ивангород                 </t>
  </si>
  <si>
    <t>Мероприятие подпрограммы 1 Содержание муниципальной собственности на территории МО «Город Ивангород»</t>
  </si>
  <si>
    <t>Планируемый объем финансирова            ния 
по программе (тыс. руб.)</t>
  </si>
  <si>
    <t>Планируемый объем финансиро вания 
по программе (тыс. руб.)</t>
  </si>
  <si>
    <t>Планируемый объем финансирова ния 
по программе (тыс. руб.)</t>
  </si>
  <si>
    <t xml:space="preserve">Мероприятие подпрограммы 1 Мероприятия в области гражданской обороны и чрезвычайных ситуациях </t>
  </si>
  <si>
    <t>"Защита населения и территории от чрезвычайных ситуаций природного и техногенного характера, гражданская оборона" на 2020-2022 годы</t>
  </si>
  <si>
    <t>Мероприятие подпрограммы  2                              1. Благоустройство общественных  территорий</t>
  </si>
  <si>
    <t>Мероприятие подпрограммы  2                              2. Благоустройство территорий</t>
  </si>
  <si>
    <t xml:space="preserve">Подпрограмма 2                                                Благоустройство территорий МО «Город Ивангород                </t>
  </si>
  <si>
    <t xml:space="preserve">Мероприятие подпрограммы 1                              1. Благоустройство дворовых территорий         </t>
  </si>
  <si>
    <t>за январь - март 2021 год</t>
  </si>
  <si>
    <t>за январь - июнь 2021 года</t>
  </si>
  <si>
    <t>всего за январь - сентябрь 2021 год</t>
  </si>
  <si>
    <t>всего за 2021 год</t>
  </si>
  <si>
    <t>Планируемый объем финансирования 
на 2021 год (тыс. руб.)</t>
  </si>
  <si>
    <t>за январь - сентябрь 2021 года</t>
  </si>
  <si>
    <t>Планируемый объем финансирова         ния 
на 2021 год (тыс. руб.)</t>
  </si>
  <si>
    <t>Планируемый объем финансирова           ния 
на 2021 год (тыс. руб.)</t>
  </si>
  <si>
    <t>за январь - март 2021 года</t>
  </si>
  <si>
    <t>за январь -сентябрь 2021 года</t>
  </si>
  <si>
    <t>Планируемый объем финансирова     ния 
на 2021 год (тыс. руб.)</t>
  </si>
  <si>
    <t xml:space="preserve">всего за 2021 год </t>
  </si>
  <si>
    <t>Планируемый объем финансирова   ния 
на 2021 год (тыс. руб.)</t>
  </si>
  <si>
    <t>всего за 2021  год</t>
  </si>
  <si>
    <t>14.</t>
  </si>
  <si>
    <t>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</si>
  <si>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2021-2023</t>
  </si>
  <si>
    <t xml:space="preserve">Подпрограмма 1 Организация и проведение городских мероприятий культуры </t>
  </si>
  <si>
    <t>Мероприятие подпрограммы 1       Организация и проведение городских мероприятий в сфере культуры</t>
  </si>
  <si>
    <t>Подпрограмма 2 Формирование благоприятных условий реализации и развития творческого потенциала населения</t>
  </si>
  <si>
    <t>Мероприятие подпрограммы 2 Обеспечение условий для развития творческого потенциала населения</t>
  </si>
  <si>
    <t>Подпрограмма 1 Развитие объектов физической культуры и спорта</t>
  </si>
  <si>
    <t>Мероприятия подпрограммы 1 Строительство, реконструкция и проектирование спортивных объектов</t>
  </si>
  <si>
    <t>Подпрограмма 2 Организация и проведение физкультурно-оздоровительных и спортивных  городских мероприятий</t>
  </si>
  <si>
    <t>Мероприятия подпрограммы 2 Организация и проведение спортивных городских мероприятий</t>
  </si>
  <si>
    <t>Подпрограмма 1 Организация и проведение городских мероприятий в сфере молодежной политики</t>
  </si>
  <si>
    <t>Мероприятия подпрограммы 1 Организация и проведение мероприятий с детьми и молодежью</t>
  </si>
  <si>
    <t>Подпрограмма 2 Организация временных рабочих мест для подростков</t>
  </si>
  <si>
    <t>Мероприятия подпрограммы 2 Организация работы трудовых бригад</t>
  </si>
  <si>
    <t>1.Муниципальная поддержка решения жилищной проблемы граждан, в том числе молодежи и молодых семей, молодых специалистов (молодых педагогов), признанных в установленном порядке,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области»</t>
  </si>
  <si>
    <t>«Обеспечение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области»»</t>
  </si>
  <si>
    <t>Подпрограмма 1                             Поддержка граждан, нуждающихся в улучшении жилищных условий, на основе ипотечного кредитования</t>
  </si>
  <si>
    <t xml:space="preserve">Мероприятие подпрограммы 1                         Предоставление субсидий гражданам, нуждающимся в улучшении жилищных условий на основе  ипотечного кредитования       </t>
  </si>
  <si>
    <t>Подпрограмма 2                          Жилье для молодежи</t>
  </si>
  <si>
    <t>Мероприятие подпрограммы 2     Предоставление субсидий молодым семьям, нуждающимся в улучшении жилищных условий</t>
  </si>
  <si>
    <t>Мероприятие подпрограммы 2        Предоставление субсидий гражданам, в том числе молодым семьям, нуждающимся в улучшении жилищных условий</t>
  </si>
  <si>
    <t xml:space="preserve">Руководитель </t>
  </si>
  <si>
    <t xml:space="preserve">Мероприятие подпрограммы 2                Благоустройство города       </t>
  </si>
  <si>
    <t>2020-2022</t>
  </si>
  <si>
    <t>отдел по экономике,инвестициям, мун.имуществу и архитектуре,комитет по строительству Ленинградской области</t>
  </si>
  <si>
    <t>В.В.Сиваков</t>
  </si>
  <si>
    <t>МП "Укрепление межнационального и межконфессионального согласия, профилактика межнациональных конфликтов в МО "Город Ивангород на 2020-2023 годы"</t>
  </si>
  <si>
    <t>"Укрепление межнационального и межконфессионального согласия, профилактика межнациональных конфликтов в МО "Город Ивангород на 2020-2023 годы"</t>
  </si>
  <si>
    <t>15.</t>
  </si>
  <si>
    <t>Укрепление межнационального и межконфессионального согласия, профилактика межнациональных конфликтов в МО "Город Ивангород на 2020-2023 годы</t>
  </si>
  <si>
    <t>2020-2023</t>
  </si>
  <si>
    <t>Создание в МО «Город Ивангород»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</si>
</sst>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%"/>
    <numFmt numFmtId="166" formatCode="0.00;[Red]0.00"/>
    <numFmt numFmtId="167" formatCode="#,##0.0"/>
    <numFmt numFmtId="168" formatCode="0.0"/>
    <numFmt numFmtId="169" formatCode="#,##0.00_ ;\-#,##0.00\ "/>
  </numFmts>
  <fonts count="1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1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0" fillId="0" borderId="0" xfId="0" applyNumberFormat="1"/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 applyFill="1"/>
    <xf numFmtId="0" fontId="10" fillId="0" borderId="1" xfId="0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6" fillId="0" borderId="1" xfId="1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1" applyFont="1" applyAlignment="1" applyProtection="1"/>
    <xf numFmtId="0" fontId="0" fillId="0" borderId="0" xfId="0" applyFont="1" applyAlignment="1">
      <alignment horizontal="right"/>
    </xf>
    <xf numFmtId="0" fontId="7" fillId="0" borderId="0" xfId="0" applyFont="1" applyBorder="1"/>
    <xf numFmtId="10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9" fontId="9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/>
    <xf numFmtId="165" fontId="12" fillId="0" borderId="1" xfId="0" applyNumberFormat="1" applyFont="1" applyBorder="1"/>
    <xf numFmtId="168" fontId="0" fillId="0" borderId="0" xfId="0" applyNumberFormat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/>
    <xf numFmtId="0" fontId="14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9" fillId="0" borderId="1" xfId="1" applyNumberFormat="1" applyFont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top" wrapText="1"/>
    </xf>
    <xf numFmtId="167" fontId="0" fillId="2" borderId="0" xfId="0" applyNumberFormat="1" applyFill="1"/>
    <xf numFmtId="0" fontId="0" fillId="2" borderId="0" xfId="0" applyFill="1" applyAlignment="1">
      <alignment horizontal="center"/>
    </xf>
    <xf numFmtId="167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justify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/>
    <xf numFmtId="0" fontId="7" fillId="2" borderId="0" xfId="0" applyFont="1" applyFill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167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Font="1"/>
    <xf numFmtId="167" fontId="18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7" fillId="0" borderId="0" xfId="0" applyFont="1" applyBorder="1"/>
    <xf numFmtId="0" fontId="2" fillId="0" borderId="1" xfId="0" applyFont="1" applyBorder="1"/>
    <xf numFmtId="0" fontId="17" fillId="0" borderId="1" xfId="0" applyFont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0" fontId="9" fillId="2" borderId="1" xfId="0" applyNumberFormat="1" applyFont="1" applyFill="1" applyBorder="1" applyAlignment="1">
      <alignment wrapText="1"/>
    </xf>
    <xf numFmtId="0" fontId="0" fillId="2" borderId="1" xfId="0" applyFill="1" applyBorder="1" applyAlignment="1"/>
    <xf numFmtId="165" fontId="0" fillId="2" borderId="1" xfId="0" applyNumberForma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1" applyFont="1" applyAlignment="1" applyProtection="1">
      <alignment horizontal="right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1" applyFont="1" applyFill="1" applyAlignment="1" applyProtection="1">
      <alignment horizontal="right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0" xfId="1" applyFont="1" applyFill="1" applyAlignment="1" applyProtection="1">
      <alignment horizontal="right"/>
    </xf>
    <xf numFmtId="0" fontId="5" fillId="2" borderId="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>
      <selection activeCell="B17" sqref="B17"/>
    </sheetView>
  </sheetViews>
  <sheetFormatPr defaultRowHeight="15"/>
  <cols>
    <col min="1" max="1" width="6" style="2" customWidth="1"/>
    <col min="2" max="2" width="27.5703125" style="2" customWidth="1"/>
    <col min="3" max="3" width="22.7109375" style="2" customWidth="1"/>
    <col min="4" max="4" width="30" style="2" customWidth="1"/>
    <col min="5" max="5" width="29.7109375" style="2" customWidth="1"/>
    <col min="6" max="6" width="27.140625" style="2" customWidth="1"/>
    <col min="7" max="7" width="28.5703125" style="2" customWidth="1"/>
    <col min="8" max="16384" width="9.140625" style="2"/>
  </cols>
  <sheetData>
    <row r="1" spans="1:7" ht="33" customHeight="1">
      <c r="A1" s="133" t="s">
        <v>1</v>
      </c>
      <c r="B1" s="133"/>
      <c r="C1" s="133"/>
      <c r="D1" s="133"/>
      <c r="E1" s="133"/>
      <c r="F1" s="133"/>
      <c r="G1" s="133"/>
    </row>
    <row r="2" spans="1:7" ht="61.5" customHeight="1">
      <c r="A2" s="4" t="s">
        <v>0</v>
      </c>
      <c r="B2" s="4" t="s">
        <v>2</v>
      </c>
      <c r="C2" s="4" t="s">
        <v>6</v>
      </c>
      <c r="D2" s="4" t="s">
        <v>91</v>
      </c>
      <c r="E2" s="4" t="s">
        <v>3</v>
      </c>
      <c r="F2" s="4" t="s">
        <v>4</v>
      </c>
      <c r="G2" s="4" t="s">
        <v>5</v>
      </c>
    </row>
    <row r="3" spans="1:7" ht="66.75" customHeight="1">
      <c r="A3" s="4" t="s">
        <v>21</v>
      </c>
      <c r="B3" s="8" t="s">
        <v>18</v>
      </c>
      <c r="C3" s="4" t="s">
        <v>138</v>
      </c>
      <c r="D3" s="4" t="s">
        <v>19</v>
      </c>
      <c r="E3" s="4" t="s">
        <v>26</v>
      </c>
      <c r="F3" s="6" t="s">
        <v>20</v>
      </c>
      <c r="G3" s="5" t="s">
        <v>43</v>
      </c>
    </row>
    <row r="4" spans="1:7" ht="50.25" customHeight="1">
      <c r="A4" s="4" t="s">
        <v>22</v>
      </c>
      <c r="B4" s="6" t="s">
        <v>7</v>
      </c>
      <c r="C4" s="4" t="s">
        <v>138</v>
      </c>
      <c r="D4" s="4" t="s">
        <v>19</v>
      </c>
      <c r="E4" s="4" t="s">
        <v>26</v>
      </c>
      <c r="F4" s="5" t="s">
        <v>27</v>
      </c>
      <c r="G4" s="5" t="s">
        <v>42</v>
      </c>
    </row>
    <row r="5" spans="1:7" ht="80.25" customHeight="1">
      <c r="A5" s="4" t="s">
        <v>23</v>
      </c>
      <c r="B5" s="6" t="s">
        <v>8</v>
      </c>
      <c r="C5" s="4" t="s">
        <v>138</v>
      </c>
      <c r="D5" s="4" t="s">
        <v>19</v>
      </c>
      <c r="E5" s="4" t="s">
        <v>26</v>
      </c>
      <c r="F5" s="5" t="s">
        <v>45</v>
      </c>
      <c r="G5" s="5" t="s">
        <v>41</v>
      </c>
    </row>
    <row r="6" spans="1:7" ht="111.75" customHeight="1">
      <c r="A6" s="4" t="s">
        <v>24</v>
      </c>
      <c r="B6" s="5" t="s">
        <v>9</v>
      </c>
      <c r="C6" s="7">
        <v>2021</v>
      </c>
      <c r="D6" s="4" t="s">
        <v>26</v>
      </c>
      <c r="E6" s="4" t="s">
        <v>26</v>
      </c>
      <c r="F6" s="5" t="s">
        <v>33</v>
      </c>
      <c r="G6" s="5" t="s">
        <v>44</v>
      </c>
    </row>
    <row r="7" spans="1:7" ht="96" customHeight="1">
      <c r="A7" s="4" t="s">
        <v>25</v>
      </c>
      <c r="B7" s="5" t="s">
        <v>10</v>
      </c>
      <c r="C7" s="7">
        <v>2021</v>
      </c>
      <c r="D7" s="4" t="s">
        <v>26</v>
      </c>
      <c r="E7" s="4" t="s">
        <v>26</v>
      </c>
      <c r="F7" s="5" t="s">
        <v>46</v>
      </c>
      <c r="G7" s="5" t="s">
        <v>30</v>
      </c>
    </row>
    <row r="8" spans="1:7" ht="54" customHeight="1">
      <c r="A8" s="4" t="s">
        <v>82</v>
      </c>
      <c r="B8" s="5" t="s">
        <v>11</v>
      </c>
      <c r="C8" s="7" t="s">
        <v>138</v>
      </c>
      <c r="D8" s="4" t="s">
        <v>26</v>
      </c>
      <c r="E8" s="4" t="s">
        <v>26</v>
      </c>
      <c r="F8" s="5" t="s">
        <v>46</v>
      </c>
      <c r="G8" s="5" t="s">
        <v>35</v>
      </c>
    </row>
    <row r="9" spans="1:7" ht="111.75" customHeight="1">
      <c r="A9" s="4" t="s">
        <v>83</v>
      </c>
      <c r="B9" s="5" t="s">
        <v>12</v>
      </c>
      <c r="C9" s="7" t="s">
        <v>138</v>
      </c>
      <c r="D9" s="4" t="s">
        <v>26</v>
      </c>
      <c r="E9" s="4" t="s">
        <v>26</v>
      </c>
      <c r="F9" s="5" t="s">
        <v>33</v>
      </c>
      <c r="G9" s="5" t="s">
        <v>31</v>
      </c>
    </row>
    <row r="10" spans="1:7" ht="81" customHeight="1">
      <c r="A10" s="4" t="s">
        <v>84</v>
      </c>
      <c r="B10" s="5" t="s">
        <v>13</v>
      </c>
      <c r="C10" s="7" t="s">
        <v>32</v>
      </c>
      <c r="D10" s="4" t="s">
        <v>26</v>
      </c>
      <c r="E10" s="4" t="s">
        <v>26</v>
      </c>
      <c r="F10" s="5" t="s">
        <v>33</v>
      </c>
      <c r="G10" s="5" t="s">
        <v>40</v>
      </c>
    </row>
    <row r="11" spans="1:7" ht="128.25" customHeight="1">
      <c r="A11" s="4" t="s">
        <v>85</v>
      </c>
      <c r="B11" s="5" t="s">
        <v>14</v>
      </c>
      <c r="C11" s="7" t="s">
        <v>138</v>
      </c>
      <c r="D11" s="4" t="s">
        <v>29</v>
      </c>
      <c r="E11" s="4" t="s">
        <v>26</v>
      </c>
      <c r="F11" s="26" t="s">
        <v>104</v>
      </c>
      <c r="G11" s="5" t="s">
        <v>39</v>
      </c>
    </row>
    <row r="12" spans="1:7" ht="97.5" customHeight="1">
      <c r="A12" s="4" t="s">
        <v>86</v>
      </c>
      <c r="B12" s="5" t="s">
        <v>15</v>
      </c>
      <c r="C12" s="7" t="s">
        <v>28</v>
      </c>
      <c r="D12" s="4" t="s">
        <v>26</v>
      </c>
      <c r="E12" s="4" t="s">
        <v>26</v>
      </c>
      <c r="F12" s="5" t="s">
        <v>34</v>
      </c>
      <c r="G12" s="5" t="s">
        <v>38</v>
      </c>
    </row>
    <row r="13" spans="1:7" ht="81" customHeight="1">
      <c r="A13" s="4" t="s">
        <v>87</v>
      </c>
      <c r="B13" s="5" t="s">
        <v>16</v>
      </c>
      <c r="C13" s="7">
        <v>2021</v>
      </c>
      <c r="D13" s="4" t="s">
        <v>26</v>
      </c>
      <c r="E13" s="4" t="s">
        <v>26</v>
      </c>
      <c r="F13" s="5" t="s">
        <v>33</v>
      </c>
      <c r="G13" s="5" t="s">
        <v>37</v>
      </c>
    </row>
    <row r="14" spans="1:7" ht="111.75" customHeight="1">
      <c r="A14" s="4" t="s">
        <v>88</v>
      </c>
      <c r="B14" s="5" t="s">
        <v>17</v>
      </c>
      <c r="C14" s="7">
        <v>2021</v>
      </c>
      <c r="D14" s="4" t="s">
        <v>26</v>
      </c>
      <c r="E14" s="4" t="s">
        <v>26</v>
      </c>
      <c r="F14" s="5" t="s">
        <v>33</v>
      </c>
      <c r="G14" s="5" t="s">
        <v>36</v>
      </c>
    </row>
    <row r="15" spans="1:7" ht="186.75" customHeight="1">
      <c r="A15" s="119" t="s">
        <v>89</v>
      </c>
      <c r="B15" s="120" t="s">
        <v>137</v>
      </c>
      <c r="C15" s="121" t="s">
        <v>160</v>
      </c>
      <c r="D15" s="119" t="s">
        <v>26</v>
      </c>
      <c r="E15" s="119" t="s">
        <v>26</v>
      </c>
      <c r="F15" s="120" t="s">
        <v>161</v>
      </c>
      <c r="G15" s="122" t="s">
        <v>151</v>
      </c>
    </row>
    <row r="16" spans="1:7" ht="80.25" customHeight="1">
      <c r="A16" s="7" t="s">
        <v>136</v>
      </c>
      <c r="B16" s="5" t="s">
        <v>90</v>
      </c>
      <c r="C16" s="4">
        <v>2021</v>
      </c>
      <c r="D16" s="4" t="s">
        <v>92</v>
      </c>
      <c r="E16" s="4" t="s">
        <v>26</v>
      </c>
      <c r="F16" s="5" t="s">
        <v>93</v>
      </c>
      <c r="G16" s="5" t="s">
        <v>94</v>
      </c>
    </row>
    <row r="17" spans="1:7" ht="173.25" customHeight="1">
      <c r="A17" s="124" t="s">
        <v>165</v>
      </c>
      <c r="B17" s="6" t="s">
        <v>166</v>
      </c>
      <c r="C17" s="7" t="s">
        <v>167</v>
      </c>
      <c r="D17" s="4" t="s">
        <v>19</v>
      </c>
      <c r="E17" s="4" t="s">
        <v>26</v>
      </c>
      <c r="F17" s="4" t="s">
        <v>19</v>
      </c>
      <c r="G17" s="125" t="s">
        <v>168</v>
      </c>
    </row>
    <row r="18" spans="1:7" ht="27" customHeight="1">
      <c r="A18" s="3"/>
      <c r="B18" s="3"/>
      <c r="C18" s="3"/>
      <c r="D18" s="3"/>
      <c r="E18" s="3"/>
      <c r="F18" s="3"/>
      <c r="G18" s="3"/>
    </row>
    <row r="19" spans="1:7" ht="24.75" customHeight="1">
      <c r="A19" s="3"/>
      <c r="B19" s="3"/>
      <c r="C19" s="3"/>
      <c r="D19" s="3"/>
      <c r="E19" s="3"/>
      <c r="F19" s="3"/>
      <c r="G19" s="3"/>
    </row>
    <row r="20" spans="1:7" ht="27.75" customHeight="1">
      <c r="A20" s="3"/>
      <c r="B20" s="3"/>
      <c r="C20" s="3"/>
      <c r="D20" s="3"/>
      <c r="E20" s="3"/>
      <c r="F20" s="3"/>
      <c r="G20" s="3"/>
    </row>
    <row r="21" spans="1:7" ht="27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26.25" customHeight="1">
      <c r="A23" s="3"/>
      <c r="B23" s="3"/>
      <c r="C23" s="3"/>
      <c r="D23" s="3"/>
      <c r="E23" s="3"/>
      <c r="F23" s="3"/>
      <c r="G23" s="3"/>
    </row>
    <row r="24" spans="1:7" ht="27.75" customHeight="1">
      <c r="A24" s="3"/>
      <c r="B24" s="3"/>
      <c r="C24" s="3"/>
      <c r="D24" s="3"/>
      <c r="E24" s="3"/>
      <c r="F24" s="3"/>
      <c r="G24" s="3"/>
    </row>
    <row r="25" spans="1:7" ht="29.25" customHeight="1">
      <c r="A25" s="3"/>
      <c r="B25" s="3"/>
      <c r="C25" s="3"/>
      <c r="D25" s="3"/>
      <c r="E25" s="3"/>
      <c r="F25" s="3"/>
      <c r="G25" s="3"/>
    </row>
    <row r="26" spans="1:7" ht="30.75" customHeight="1">
      <c r="A26" s="3"/>
      <c r="B26" s="3"/>
      <c r="C26" s="3"/>
      <c r="D26" s="3"/>
      <c r="E26" s="3"/>
      <c r="F26" s="3"/>
      <c r="G26" s="3"/>
    </row>
    <row r="27" spans="1:7" ht="25.5" customHeight="1">
      <c r="A27" s="3"/>
      <c r="B27" s="3"/>
      <c r="C27" s="3"/>
      <c r="D27" s="3"/>
      <c r="E27" s="3"/>
      <c r="F27" s="3"/>
      <c r="G27" s="3"/>
    </row>
    <row r="28" spans="1:7" ht="28.5" customHeight="1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3"/>
      <c r="F51" s="3"/>
      <c r="G51" s="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3"/>
      <c r="F59" s="3"/>
      <c r="G59" s="3"/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3"/>
      <c r="B64" s="3"/>
      <c r="C64" s="3"/>
      <c r="D64" s="3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5.75">
      <c r="A91" s="3"/>
      <c r="B91" s="3"/>
      <c r="C91" s="3"/>
      <c r="D91" s="3"/>
      <c r="E91" s="3"/>
      <c r="F91" s="3"/>
      <c r="G91" s="3"/>
    </row>
    <row r="92" spans="1:7" ht="18.75">
      <c r="A92" s="1"/>
      <c r="B92" s="1"/>
      <c r="C92" s="1"/>
    </row>
    <row r="93" spans="1:7" ht="18.75">
      <c r="A93" s="1"/>
      <c r="B93" s="1"/>
      <c r="C93" s="1"/>
    </row>
    <row r="94" spans="1:7" ht="18.75">
      <c r="A94" s="1"/>
      <c r="B94" s="1"/>
      <c r="C94" s="1"/>
    </row>
    <row r="95" spans="1:7" ht="18.75">
      <c r="A95" s="1"/>
      <c r="B95" s="1"/>
      <c r="C95" s="1"/>
    </row>
    <row r="96" spans="1:7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</sheetData>
  <mergeCells count="1">
    <mergeCell ref="A1:G1"/>
  </mergeCells>
  <phoneticPr fontId="16" type="noConversion"/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O23" sqref="O23"/>
    </sheetView>
  </sheetViews>
  <sheetFormatPr defaultRowHeight="15"/>
  <cols>
    <col min="1" max="1" width="26" customWidth="1"/>
    <col min="2" max="2" width="32.42578125" customWidth="1"/>
    <col min="3" max="3" width="14.42578125" customWidth="1"/>
    <col min="4" max="4" width="10.5703125" customWidth="1"/>
    <col min="5" max="5" width="10.28515625" customWidth="1"/>
    <col min="6" max="6" width="11.85546875" customWidth="1"/>
    <col min="7" max="7" width="14.85546875" customWidth="1"/>
    <col min="8" max="8" width="10.85546875" customWidth="1"/>
    <col min="9" max="9" width="10" customWidth="1"/>
    <col min="10" max="10" width="11.5703125" style="27" customWidth="1"/>
    <col min="11" max="11" width="14.28515625" customWidth="1"/>
    <col min="12" max="12" width="10.42578125" customWidth="1"/>
    <col min="13" max="13" width="9.85546875" customWidth="1"/>
    <col min="14" max="14" width="11.85546875" customWidth="1"/>
    <col min="15" max="15" width="14.5703125" customWidth="1"/>
    <col min="16" max="16" width="10.7109375" customWidth="1"/>
    <col min="17" max="17" width="10.28515625" customWidth="1"/>
    <col min="18" max="18" width="11.140625" customWidth="1"/>
  </cols>
  <sheetData>
    <row r="1" spans="1:18">
      <c r="M1" s="39"/>
      <c r="N1" s="137" t="s">
        <v>47</v>
      </c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3" spans="1:18" ht="6" customHeight="1"/>
    <row r="4" spans="1:18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26.25" customHeight="1">
      <c r="A5" s="174" t="s">
        <v>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18" s="9" customFormat="1" ht="15.75" customHeight="1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20.25" customHeight="1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16.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57" t="s">
        <v>53</v>
      </c>
      <c r="B9" s="157" t="s">
        <v>54</v>
      </c>
      <c r="C9" s="156" t="s">
        <v>130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O9" s="156" t="s">
        <v>135</v>
      </c>
      <c r="P9" s="156"/>
      <c r="Q9" s="156"/>
      <c r="R9" s="156"/>
    </row>
    <row r="10" spans="1:18" ht="66.75" customHeight="1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40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1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18.75" customHeight="1">
      <c r="A12" s="149" t="s">
        <v>105</v>
      </c>
      <c r="B12" s="14" t="s">
        <v>60</v>
      </c>
      <c r="C12" s="87">
        <v>41506.6</v>
      </c>
      <c r="D12" s="87">
        <v>0</v>
      </c>
      <c r="E12" s="87">
        <v>0</v>
      </c>
      <c r="F12" s="88">
        <f>F13+F15</f>
        <v>0</v>
      </c>
      <c r="G12" s="24">
        <v>45851.43</v>
      </c>
      <c r="H12" s="24">
        <v>28</v>
      </c>
      <c r="I12" s="24">
        <v>28</v>
      </c>
      <c r="J12" s="32">
        <f>I12/G12</f>
        <v>6.1066797698566876E-4</v>
      </c>
      <c r="K12" s="24">
        <v>45761.440000000002</v>
      </c>
      <c r="L12" s="24">
        <v>127.23</v>
      </c>
      <c r="M12" s="24">
        <v>127.3</v>
      </c>
      <c r="N12" s="32">
        <f>M12/K12</f>
        <v>2.7818180546766011E-3</v>
      </c>
      <c r="O12" s="24"/>
      <c r="P12" s="24"/>
      <c r="Q12" s="24"/>
      <c r="R12" s="32"/>
    </row>
    <row r="13" spans="1:18" ht="30.75" customHeight="1">
      <c r="A13" s="150"/>
      <c r="B13" s="15" t="s">
        <v>61</v>
      </c>
      <c r="C13" s="87">
        <v>1622.06</v>
      </c>
      <c r="D13" s="87">
        <v>0</v>
      </c>
      <c r="E13" s="87">
        <v>0</v>
      </c>
      <c r="F13" s="88">
        <v>0</v>
      </c>
      <c r="G13" s="24">
        <v>5966.9</v>
      </c>
      <c r="H13" s="24">
        <v>28</v>
      </c>
      <c r="I13" s="24">
        <v>28</v>
      </c>
      <c r="J13" s="32">
        <f t="shared" ref="J13:J20" si="0">I13/G13</f>
        <v>4.6925539224723055E-3</v>
      </c>
      <c r="K13" s="24">
        <f>3778+2098.9</f>
        <v>5876.9</v>
      </c>
      <c r="L13" s="24">
        <v>127.23</v>
      </c>
      <c r="M13" s="24">
        <v>127.2</v>
      </c>
      <c r="N13" s="32">
        <f>M13/K13</f>
        <v>2.1644064047371916E-2</v>
      </c>
      <c r="O13" s="24"/>
      <c r="P13" s="24"/>
      <c r="Q13" s="24"/>
      <c r="R13" s="32"/>
    </row>
    <row r="14" spans="1:18" ht="16.5" customHeight="1">
      <c r="A14" s="150"/>
      <c r="B14" s="15" t="s">
        <v>62</v>
      </c>
      <c r="C14" s="87">
        <v>0</v>
      </c>
      <c r="D14" s="87">
        <v>0</v>
      </c>
      <c r="E14" s="87">
        <v>0</v>
      </c>
      <c r="F14" s="88">
        <v>0</v>
      </c>
      <c r="G14" s="24">
        <v>0</v>
      </c>
      <c r="H14" s="24">
        <v>0</v>
      </c>
      <c r="I14" s="24">
        <v>0</v>
      </c>
      <c r="J14" s="32">
        <v>0</v>
      </c>
      <c r="K14" s="24">
        <v>0</v>
      </c>
      <c r="L14" s="24">
        <v>0</v>
      </c>
      <c r="M14" s="24">
        <v>0</v>
      </c>
      <c r="N14" s="32">
        <v>0</v>
      </c>
      <c r="O14" s="24"/>
      <c r="P14" s="24"/>
      <c r="Q14" s="24"/>
      <c r="R14" s="32"/>
    </row>
    <row r="15" spans="1:18" ht="31.5" customHeight="1">
      <c r="A15" s="150"/>
      <c r="B15" s="15" t="s">
        <v>63</v>
      </c>
      <c r="C15" s="87">
        <v>39884.53</v>
      </c>
      <c r="D15" s="87">
        <v>0</v>
      </c>
      <c r="E15" s="87">
        <v>0</v>
      </c>
      <c r="F15" s="88">
        <v>0</v>
      </c>
      <c r="G15" s="24">
        <v>39884.5</v>
      </c>
      <c r="H15" s="24">
        <v>0</v>
      </c>
      <c r="I15" s="24">
        <v>0</v>
      </c>
      <c r="J15" s="32">
        <f t="shared" si="0"/>
        <v>0</v>
      </c>
      <c r="K15" s="24">
        <v>39884.54</v>
      </c>
      <c r="L15" s="24">
        <v>0</v>
      </c>
      <c r="M15" s="24">
        <v>0</v>
      </c>
      <c r="N15" s="32">
        <v>0</v>
      </c>
      <c r="O15" s="24"/>
      <c r="P15" s="24"/>
      <c r="Q15" s="24"/>
      <c r="R15" s="32"/>
    </row>
    <row r="16" spans="1:18" ht="20.25" customHeight="1">
      <c r="A16" s="151"/>
      <c r="B16" s="15" t="s">
        <v>64</v>
      </c>
      <c r="C16" s="87">
        <v>0</v>
      </c>
      <c r="D16" s="87">
        <v>0</v>
      </c>
      <c r="E16" s="87">
        <v>0</v>
      </c>
      <c r="F16" s="88">
        <v>0</v>
      </c>
      <c r="G16" s="24">
        <v>0</v>
      </c>
      <c r="H16" s="24">
        <v>0</v>
      </c>
      <c r="I16" s="24">
        <v>0</v>
      </c>
      <c r="J16" s="32">
        <v>0</v>
      </c>
      <c r="K16" s="24">
        <v>0</v>
      </c>
      <c r="L16" s="24">
        <v>0</v>
      </c>
      <c r="M16" s="24">
        <v>0</v>
      </c>
      <c r="N16" s="32">
        <v>0</v>
      </c>
      <c r="O16" s="24"/>
      <c r="P16" s="24"/>
      <c r="Q16" s="24"/>
      <c r="R16" s="32"/>
    </row>
    <row r="17" spans="1:18" ht="16.5" customHeight="1">
      <c r="A17" s="149" t="s">
        <v>106</v>
      </c>
      <c r="B17" s="14" t="s">
        <v>60</v>
      </c>
      <c r="C17" s="87">
        <v>41506.6</v>
      </c>
      <c r="D17" s="87">
        <v>0</v>
      </c>
      <c r="E17" s="87">
        <v>0</v>
      </c>
      <c r="F17" s="88">
        <v>0</v>
      </c>
      <c r="G17" s="24">
        <v>45851.4</v>
      </c>
      <c r="H17" s="24">
        <v>28</v>
      </c>
      <c r="I17" s="24">
        <v>28</v>
      </c>
      <c r="J17" s="32">
        <f t="shared" si="0"/>
        <v>6.1066837653812097E-4</v>
      </c>
      <c r="K17" s="24">
        <v>45761.440000000002</v>
      </c>
      <c r="L17" s="24">
        <v>127.23</v>
      </c>
      <c r="M17" s="24">
        <v>127.3</v>
      </c>
      <c r="N17" s="32">
        <f>M17/K17</f>
        <v>2.7818180546766011E-3</v>
      </c>
      <c r="O17" s="24"/>
      <c r="P17" s="24"/>
      <c r="Q17" s="24"/>
      <c r="R17" s="32"/>
    </row>
    <row r="18" spans="1:18" ht="30" customHeight="1">
      <c r="A18" s="150"/>
      <c r="B18" s="15" t="s">
        <v>61</v>
      </c>
      <c r="C18" s="87">
        <v>1622.1</v>
      </c>
      <c r="D18" s="87">
        <v>0</v>
      </c>
      <c r="E18" s="87">
        <v>0</v>
      </c>
      <c r="F18" s="88">
        <v>0</v>
      </c>
      <c r="G18" s="24">
        <v>5966.9</v>
      </c>
      <c r="H18" s="24">
        <v>28</v>
      </c>
      <c r="I18" s="24">
        <v>28</v>
      </c>
      <c r="J18" s="32">
        <f t="shared" si="0"/>
        <v>4.6925539224723055E-3</v>
      </c>
      <c r="K18" s="24">
        <f>3778+2098.9</f>
        <v>5876.9</v>
      </c>
      <c r="L18" s="24">
        <v>127.23</v>
      </c>
      <c r="M18" s="24">
        <v>127.2</v>
      </c>
      <c r="N18" s="32">
        <f>M18/K18</f>
        <v>2.1644064047371916E-2</v>
      </c>
      <c r="O18" s="24"/>
      <c r="P18" s="24"/>
      <c r="Q18" s="24"/>
      <c r="R18" s="32"/>
    </row>
    <row r="19" spans="1:18" ht="18.75" customHeight="1">
      <c r="A19" s="150"/>
      <c r="B19" s="15" t="s">
        <v>62</v>
      </c>
      <c r="C19" s="87">
        <v>0</v>
      </c>
      <c r="D19" s="87">
        <v>0</v>
      </c>
      <c r="E19" s="87">
        <v>0</v>
      </c>
      <c r="F19" s="88">
        <v>0</v>
      </c>
      <c r="G19" s="24">
        <v>0</v>
      </c>
      <c r="H19" s="24">
        <v>0</v>
      </c>
      <c r="I19" s="24">
        <v>0</v>
      </c>
      <c r="J19" s="32">
        <v>0</v>
      </c>
      <c r="K19" s="24">
        <v>0</v>
      </c>
      <c r="L19" s="24">
        <v>0</v>
      </c>
      <c r="M19" s="24">
        <v>0</v>
      </c>
      <c r="N19" s="32">
        <v>0</v>
      </c>
      <c r="O19" s="24"/>
      <c r="P19" s="24"/>
      <c r="Q19" s="24"/>
      <c r="R19" s="32"/>
    </row>
    <row r="20" spans="1:18" ht="32.25" customHeight="1">
      <c r="A20" s="150"/>
      <c r="B20" s="15" t="s">
        <v>63</v>
      </c>
      <c r="C20" s="87">
        <v>39884.5</v>
      </c>
      <c r="D20" s="87">
        <v>0</v>
      </c>
      <c r="E20" s="87">
        <v>0</v>
      </c>
      <c r="F20" s="88">
        <v>0</v>
      </c>
      <c r="G20" s="24">
        <v>39884.5</v>
      </c>
      <c r="H20" s="24">
        <v>0</v>
      </c>
      <c r="I20" s="24">
        <v>0</v>
      </c>
      <c r="J20" s="32">
        <f t="shared" si="0"/>
        <v>0</v>
      </c>
      <c r="K20" s="24">
        <v>39884.54</v>
      </c>
      <c r="L20" s="24">
        <v>0</v>
      </c>
      <c r="M20" s="24">
        <v>0</v>
      </c>
      <c r="N20" s="32">
        <v>0</v>
      </c>
      <c r="O20" s="24"/>
      <c r="P20" s="24"/>
      <c r="Q20" s="24"/>
      <c r="R20" s="32"/>
    </row>
    <row r="21" spans="1:18" ht="22.5" customHeight="1">
      <c r="A21" s="151"/>
      <c r="B21" s="15" t="s">
        <v>64</v>
      </c>
      <c r="C21" s="87">
        <v>0</v>
      </c>
      <c r="D21" s="87">
        <v>0</v>
      </c>
      <c r="E21" s="87">
        <v>0</v>
      </c>
      <c r="F21" s="88">
        <v>0</v>
      </c>
      <c r="G21" s="24">
        <v>0</v>
      </c>
      <c r="H21" s="24">
        <v>0</v>
      </c>
      <c r="I21" s="24">
        <v>0</v>
      </c>
      <c r="J21" s="32">
        <v>0</v>
      </c>
      <c r="K21" s="24">
        <v>0</v>
      </c>
      <c r="L21" s="24">
        <v>0</v>
      </c>
      <c r="M21" s="24">
        <v>0</v>
      </c>
      <c r="N21" s="32">
        <v>0</v>
      </c>
      <c r="O21" s="24"/>
      <c r="P21" s="24"/>
      <c r="Q21" s="24"/>
      <c r="R21" s="32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A17:A21"/>
    <mergeCell ref="A9:A10"/>
    <mergeCell ref="B9:B10"/>
    <mergeCell ref="O9:R9"/>
    <mergeCell ref="A12:A16"/>
    <mergeCell ref="G9:J9"/>
    <mergeCell ref="K9:N9"/>
    <mergeCell ref="C9:F9"/>
    <mergeCell ref="A7:R7"/>
    <mergeCell ref="N1:R1"/>
    <mergeCell ref="M2:R2"/>
    <mergeCell ref="A5:R5"/>
    <mergeCell ref="A4:R4"/>
    <mergeCell ref="A6:R6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topLeftCell="A10" workbookViewId="0">
      <selection activeCell="N32" sqref="N32"/>
    </sheetView>
  </sheetViews>
  <sheetFormatPr defaultRowHeight="15"/>
  <cols>
    <col min="1" max="1" width="29.42578125" customWidth="1"/>
    <col min="2" max="2" width="32.5703125" customWidth="1"/>
    <col min="3" max="3" width="14.5703125" customWidth="1"/>
    <col min="4" max="4" width="11.140625" customWidth="1"/>
    <col min="5" max="5" width="10.42578125" customWidth="1"/>
    <col min="6" max="6" width="12" customWidth="1"/>
    <col min="7" max="7" width="15.28515625" customWidth="1"/>
    <col min="8" max="8" width="10.85546875" customWidth="1"/>
    <col min="9" max="9" width="9.85546875" customWidth="1"/>
    <col min="10" max="10" width="11.42578125" customWidth="1"/>
    <col min="11" max="11" width="14.28515625" customWidth="1"/>
    <col min="12" max="12" width="11.140625" customWidth="1"/>
    <col min="13" max="13" width="10" customWidth="1"/>
    <col min="14" max="14" width="12" customWidth="1"/>
    <col min="15" max="15" width="14.42578125" customWidth="1"/>
    <col min="16" max="16" width="10.28515625" customWidth="1"/>
    <col min="17" max="17" width="10" customWidth="1"/>
    <col min="18" max="18" width="12" customWidth="1"/>
  </cols>
  <sheetData>
    <row r="1" spans="1:18">
      <c r="M1" s="39"/>
      <c r="N1" s="137" t="s">
        <v>47</v>
      </c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3" spans="1:18" ht="6" customHeight="1"/>
    <row r="4" spans="1:18" ht="20.25" customHeight="1">
      <c r="A4" s="168" t="s">
        <v>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26.25" customHeight="1">
      <c r="A5" s="169" t="s">
        <v>10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8" s="9" customFormat="1" ht="12.75">
      <c r="A6" s="170" t="s">
        <v>51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24.75" customHeight="1">
      <c r="A7" s="171" t="s">
        <v>68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18" ht="17.25" customHeight="1">
      <c r="A8" s="76"/>
      <c r="B8" s="76"/>
      <c r="C8" s="76"/>
      <c r="D8" s="76"/>
      <c r="E8" s="76"/>
      <c r="F8" s="7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11" customFormat="1" ht="30" customHeight="1">
      <c r="A9" s="162" t="s">
        <v>53</v>
      </c>
      <c r="B9" s="162" t="s">
        <v>54</v>
      </c>
      <c r="C9" s="159" t="s">
        <v>130</v>
      </c>
      <c r="D9" s="159"/>
      <c r="E9" s="159"/>
      <c r="F9" s="159"/>
      <c r="G9" s="159" t="s">
        <v>123</v>
      </c>
      <c r="H9" s="159"/>
      <c r="I9" s="159"/>
      <c r="J9" s="159"/>
      <c r="K9" s="159" t="s">
        <v>127</v>
      </c>
      <c r="L9" s="159"/>
      <c r="M9" s="159"/>
      <c r="N9" s="159"/>
      <c r="O9" s="159" t="s">
        <v>135</v>
      </c>
      <c r="P9" s="159"/>
      <c r="Q9" s="159"/>
      <c r="R9" s="159"/>
    </row>
    <row r="10" spans="1:18" ht="66.75" customHeight="1">
      <c r="A10" s="162"/>
      <c r="B10" s="162"/>
      <c r="C10" s="53" t="s">
        <v>126</v>
      </c>
      <c r="D10" s="53" t="s">
        <v>55</v>
      </c>
      <c r="E10" s="53" t="s">
        <v>56</v>
      </c>
      <c r="F10" s="54" t="s">
        <v>57</v>
      </c>
      <c r="G10" s="53" t="s">
        <v>126</v>
      </c>
      <c r="H10" s="53" t="s">
        <v>55</v>
      </c>
      <c r="I10" s="53" t="s">
        <v>56</v>
      </c>
      <c r="J10" s="54" t="s">
        <v>57</v>
      </c>
      <c r="K10" s="53" t="s">
        <v>126</v>
      </c>
      <c r="L10" s="53" t="s">
        <v>55</v>
      </c>
      <c r="M10" s="53" t="s">
        <v>56</v>
      </c>
      <c r="N10" s="54" t="s">
        <v>57</v>
      </c>
      <c r="O10" s="53" t="s">
        <v>58</v>
      </c>
      <c r="P10" s="53" t="s">
        <v>55</v>
      </c>
      <c r="Q10" s="53" t="s">
        <v>56</v>
      </c>
      <c r="R10" s="54" t="s">
        <v>59</v>
      </c>
    </row>
    <row r="11" spans="1:18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3">
        <v>17</v>
      </c>
      <c r="R11" s="53">
        <v>18</v>
      </c>
    </row>
    <row r="12" spans="1:18" ht="18" customHeight="1">
      <c r="A12" s="142" t="s">
        <v>107</v>
      </c>
      <c r="B12" s="73" t="s">
        <v>60</v>
      </c>
      <c r="C12" s="127">
        <v>2195.46</v>
      </c>
      <c r="D12" s="127">
        <f>D13+D15</f>
        <v>0</v>
      </c>
      <c r="E12" s="127">
        <f>E13+E15</f>
        <v>0</v>
      </c>
      <c r="F12" s="128">
        <f>E12/C12</f>
        <v>0</v>
      </c>
      <c r="G12" s="127">
        <v>2195.5</v>
      </c>
      <c r="H12" s="127">
        <v>0</v>
      </c>
      <c r="I12" s="127">
        <v>0</v>
      </c>
      <c r="J12" s="129">
        <v>0</v>
      </c>
      <c r="K12" s="127">
        <v>2195.5</v>
      </c>
      <c r="L12" s="127">
        <v>1503.44</v>
      </c>
      <c r="M12" s="127">
        <v>1503.44</v>
      </c>
      <c r="N12" s="128">
        <f>M12/K12</f>
        <v>0.68478250967888865</v>
      </c>
      <c r="O12" s="130"/>
      <c r="P12" s="130"/>
      <c r="Q12" s="130"/>
      <c r="R12" s="131"/>
    </row>
    <row r="13" spans="1:18" ht="31.5" customHeight="1">
      <c r="A13" s="143"/>
      <c r="B13" s="74" t="s">
        <v>61</v>
      </c>
      <c r="C13" s="127">
        <v>241.61</v>
      </c>
      <c r="D13" s="127">
        <v>0</v>
      </c>
      <c r="E13" s="127">
        <v>0</v>
      </c>
      <c r="F13" s="128">
        <f t="shared" ref="F13:F30" si="0">E13/C13</f>
        <v>0</v>
      </c>
      <c r="G13" s="127">
        <v>241.61</v>
      </c>
      <c r="H13" s="127">
        <v>0</v>
      </c>
      <c r="I13" s="127">
        <v>0</v>
      </c>
      <c r="J13" s="129">
        <v>0</v>
      </c>
      <c r="K13" s="127">
        <v>241.6</v>
      </c>
      <c r="L13" s="127">
        <v>165.46</v>
      </c>
      <c r="M13" s="127">
        <v>165.6</v>
      </c>
      <c r="N13" s="128">
        <f>M13/K13</f>
        <v>0.68543046357615889</v>
      </c>
      <c r="O13" s="130"/>
      <c r="P13" s="130"/>
      <c r="Q13" s="130"/>
      <c r="R13" s="131"/>
    </row>
    <row r="14" spans="1:18" ht="17.25" customHeight="1">
      <c r="A14" s="143"/>
      <c r="B14" s="74" t="s">
        <v>62</v>
      </c>
      <c r="C14" s="127">
        <v>0</v>
      </c>
      <c r="D14" s="127">
        <v>0</v>
      </c>
      <c r="E14" s="127">
        <v>0</v>
      </c>
      <c r="F14" s="128">
        <v>0</v>
      </c>
      <c r="G14" s="127">
        <v>0</v>
      </c>
      <c r="H14" s="127">
        <v>0</v>
      </c>
      <c r="I14" s="127">
        <v>0</v>
      </c>
      <c r="J14" s="129">
        <v>0</v>
      </c>
      <c r="K14" s="127">
        <v>0</v>
      </c>
      <c r="L14" s="127">
        <v>0</v>
      </c>
      <c r="M14" s="127">
        <v>0</v>
      </c>
      <c r="N14" s="128">
        <v>0</v>
      </c>
      <c r="O14" s="130"/>
      <c r="P14" s="130"/>
      <c r="Q14" s="130"/>
      <c r="R14" s="131"/>
    </row>
    <row r="15" spans="1:18" ht="29.25" customHeight="1">
      <c r="A15" s="143"/>
      <c r="B15" s="74" t="s">
        <v>63</v>
      </c>
      <c r="C15" s="127">
        <v>1953.84</v>
      </c>
      <c r="D15" s="127">
        <v>0</v>
      </c>
      <c r="E15" s="127">
        <v>0</v>
      </c>
      <c r="F15" s="128">
        <f t="shared" si="0"/>
        <v>0</v>
      </c>
      <c r="G15" s="127">
        <v>1953.84</v>
      </c>
      <c r="H15" s="127">
        <v>0</v>
      </c>
      <c r="I15" s="127">
        <v>0</v>
      </c>
      <c r="J15" s="129">
        <v>0</v>
      </c>
      <c r="K15" s="127">
        <v>1953.8</v>
      </c>
      <c r="L15" s="127">
        <v>1337.98</v>
      </c>
      <c r="M15" s="127">
        <v>1337.98</v>
      </c>
      <c r="N15" s="128">
        <f>M15/K15</f>
        <v>0.68480908997850343</v>
      </c>
      <c r="O15" s="130"/>
      <c r="P15" s="130"/>
      <c r="Q15" s="130"/>
      <c r="R15" s="131"/>
    </row>
    <row r="16" spans="1:18" ht="18" customHeight="1">
      <c r="A16" s="144"/>
      <c r="B16" s="74" t="s">
        <v>64</v>
      </c>
      <c r="C16" s="127">
        <v>0</v>
      </c>
      <c r="D16" s="127">
        <v>0</v>
      </c>
      <c r="E16" s="127">
        <v>0</v>
      </c>
      <c r="F16" s="128">
        <v>0</v>
      </c>
      <c r="G16" s="127">
        <v>0</v>
      </c>
      <c r="H16" s="127">
        <v>0</v>
      </c>
      <c r="I16" s="127">
        <v>0</v>
      </c>
      <c r="J16" s="129">
        <v>0</v>
      </c>
      <c r="K16" s="127">
        <v>0</v>
      </c>
      <c r="L16" s="127">
        <v>0</v>
      </c>
      <c r="M16" s="127">
        <v>0</v>
      </c>
      <c r="N16" s="128">
        <v>0</v>
      </c>
      <c r="O16" s="130"/>
      <c r="P16" s="130"/>
      <c r="Q16" s="130"/>
      <c r="R16" s="131"/>
    </row>
    <row r="17" spans="1:18" ht="21.75" customHeight="1">
      <c r="A17" s="142" t="s">
        <v>108</v>
      </c>
      <c r="B17" s="73" t="s">
        <v>60</v>
      </c>
      <c r="C17" s="127">
        <v>2195.5</v>
      </c>
      <c r="D17" s="127">
        <f>D18+D20</f>
        <v>0</v>
      </c>
      <c r="E17" s="127">
        <f>E18+E20</f>
        <v>0</v>
      </c>
      <c r="F17" s="128">
        <f t="shared" si="0"/>
        <v>0</v>
      </c>
      <c r="G17" s="127">
        <v>2195.5</v>
      </c>
      <c r="H17" s="127">
        <v>0</v>
      </c>
      <c r="I17" s="127">
        <v>0</v>
      </c>
      <c r="J17" s="129">
        <v>0</v>
      </c>
      <c r="K17" s="127">
        <v>2195.5</v>
      </c>
      <c r="L17" s="127">
        <v>1503.44</v>
      </c>
      <c r="M17" s="127">
        <v>1503.44</v>
      </c>
      <c r="N17" s="128">
        <f>M17/K17</f>
        <v>0.68478250967888865</v>
      </c>
      <c r="O17" s="130"/>
      <c r="P17" s="130"/>
      <c r="Q17" s="130"/>
      <c r="R17" s="131"/>
    </row>
    <row r="18" spans="1:18" ht="28.5" customHeight="1">
      <c r="A18" s="143"/>
      <c r="B18" s="74" t="s">
        <v>61</v>
      </c>
      <c r="C18" s="127">
        <v>241.6</v>
      </c>
      <c r="D18" s="127">
        <v>0</v>
      </c>
      <c r="E18" s="127">
        <v>0</v>
      </c>
      <c r="F18" s="128">
        <f t="shared" si="0"/>
        <v>0</v>
      </c>
      <c r="G18" s="127">
        <v>241.6</v>
      </c>
      <c r="H18" s="127">
        <v>0</v>
      </c>
      <c r="I18" s="127">
        <v>0</v>
      </c>
      <c r="J18" s="129">
        <v>0</v>
      </c>
      <c r="K18" s="127">
        <v>241.6</v>
      </c>
      <c r="L18" s="127">
        <v>165.46</v>
      </c>
      <c r="M18" s="127">
        <v>165.6</v>
      </c>
      <c r="N18" s="128">
        <f>M18/K18</f>
        <v>0.68543046357615889</v>
      </c>
      <c r="O18" s="130"/>
      <c r="P18" s="130"/>
      <c r="Q18" s="130"/>
      <c r="R18" s="131"/>
    </row>
    <row r="19" spans="1:18" ht="18.75" customHeight="1">
      <c r="A19" s="143"/>
      <c r="B19" s="74" t="s">
        <v>62</v>
      </c>
      <c r="C19" s="127">
        <v>0</v>
      </c>
      <c r="D19" s="127">
        <v>0</v>
      </c>
      <c r="E19" s="127">
        <v>0</v>
      </c>
      <c r="F19" s="128">
        <v>0</v>
      </c>
      <c r="G19" s="127">
        <v>0</v>
      </c>
      <c r="H19" s="127">
        <v>0</v>
      </c>
      <c r="I19" s="127">
        <v>0</v>
      </c>
      <c r="J19" s="129">
        <v>0</v>
      </c>
      <c r="K19" s="127">
        <v>0</v>
      </c>
      <c r="L19" s="127">
        <v>0</v>
      </c>
      <c r="M19" s="127">
        <v>0</v>
      </c>
      <c r="N19" s="128">
        <v>0</v>
      </c>
      <c r="O19" s="130"/>
      <c r="P19" s="130"/>
      <c r="Q19" s="130"/>
      <c r="R19" s="131"/>
    </row>
    <row r="20" spans="1:18" ht="31.5" customHeight="1">
      <c r="A20" s="143"/>
      <c r="B20" s="74" t="s">
        <v>63</v>
      </c>
      <c r="C20" s="127">
        <v>1953.8</v>
      </c>
      <c r="D20" s="127">
        <v>0</v>
      </c>
      <c r="E20" s="127">
        <v>0</v>
      </c>
      <c r="F20" s="128">
        <f t="shared" si="0"/>
        <v>0</v>
      </c>
      <c r="G20" s="127">
        <v>1953.8</v>
      </c>
      <c r="H20" s="127">
        <v>0</v>
      </c>
      <c r="I20" s="127">
        <v>0</v>
      </c>
      <c r="J20" s="129">
        <v>0</v>
      </c>
      <c r="K20" s="127">
        <v>1953.8</v>
      </c>
      <c r="L20" s="127">
        <v>1337.98</v>
      </c>
      <c r="M20" s="127">
        <v>1337.98</v>
      </c>
      <c r="N20" s="128">
        <f>M20/K20</f>
        <v>0.68480908997850343</v>
      </c>
      <c r="O20" s="130"/>
      <c r="P20" s="130"/>
      <c r="Q20" s="130"/>
      <c r="R20" s="131"/>
    </row>
    <row r="21" spans="1:18" ht="19.5" customHeight="1">
      <c r="A21" s="144"/>
      <c r="B21" s="74" t="s">
        <v>64</v>
      </c>
      <c r="C21" s="127">
        <v>0</v>
      </c>
      <c r="D21" s="127">
        <v>0</v>
      </c>
      <c r="E21" s="127">
        <v>0</v>
      </c>
      <c r="F21" s="128">
        <v>0</v>
      </c>
      <c r="G21" s="127">
        <v>0</v>
      </c>
      <c r="H21" s="127">
        <v>0</v>
      </c>
      <c r="I21" s="127">
        <v>0</v>
      </c>
      <c r="J21" s="129">
        <v>0</v>
      </c>
      <c r="K21" s="127">
        <v>0</v>
      </c>
      <c r="L21" s="127">
        <v>0</v>
      </c>
      <c r="M21" s="127">
        <v>0</v>
      </c>
      <c r="N21" s="128">
        <v>0</v>
      </c>
      <c r="O21" s="130"/>
      <c r="P21" s="130"/>
      <c r="Q21" s="130"/>
      <c r="R21" s="131"/>
    </row>
    <row r="22" spans="1:18" ht="18" customHeight="1">
      <c r="A22" s="142" t="s">
        <v>109</v>
      </c>
      <c r="B22" s="73" t="s">
        <v>60</v>
      </c>
      <c r="C22" s="127">
        <v>185.3</v>
      </c>
      <c r="D22" s="127">
        <f>D23+D25</f>
        <v>0</v>
      </c>
      <c r="E22" s="127">
        <f>E23+E25</f>
        <v>0</v>
      </c>
      <c r="F22" s="128">
        <f t="shared" si="0"/>
        <v>0</v>
      </c>
      <c r="G22" s="127">
        <v>185.3</v>
      </c>
      <c r="H22" s="127">
        <v>0</v>
      </c>
      <c r="I22" s="127">
        <v>0</v>
      </c>
      <c r="J22" s="129">
        <v>0</v>
      </c>
      <c r="K22" s="127">
        <v>185.3</v>
      </c>
      <c r="L22" s="127">
        <v>0</v>
      </c>
      <c r="M22" s="127">
        <v>0</v>
      </c>
      <c r="N22" s="128">
        <v>0</v>
      </c>
      <c r="O22" s="130"/>
      <c r="P22" s="130"/>
      <c r="Q22" s="130"/>
      <c r="R22" s="131"/>
    </row>
    <row r="23" spans="1:18" ht="30.75" customHeight="1">
      <c r="A23" s="143"/>
      <c r="B23" s="74" t="s">
        <v>61</v>
      </c>
      <c r="C23" s="127">
        <v>20.38</v>
      </c>
      <c r="D23" s="127">
        <v>0</v>
      </c>
      <c r="E23" s="127">
        <v>0</v>
      </c>
      <c r="F23" s="128">
        <f t="shared" si="0"/>
        <v>0</v>
      </c>
      <c r="G23" s="127">
        <v>20.399999999999999</v>
      </c>
      <c r="H23" s="127">
        <v>0</v>
      </c>
      <c r="I23" s="127">
        <v>0</v>
      </c>
      <c r="J23" s="129">
        <v>0</v>
      </c>
      <c r="K23" s="127">
        <v>20.399999999999999</v>
      </c>
      <c r="L23" s="127">
        <v>0</v>
      </c>
      <c r="M23" s="127">
        <v>0</v>
      </c>
      <c r="N23" s="128">
        <v>0</v>
      </c>
      <c r="O23" s="130"/>
      <c r="P23" s="130"/>
      <c r="Q23" s="130"/>
      <c r="R23" s="131"/>
    </row>
    <row r="24" spans="1:18" ht="18" customHeight="1">
      <c r="A24" s="143"/>
      <c r="B24" s="74" t="s">
        <v>62</v>
      </c>
      <c r="C24" s="127">
        <v>0</v>
      </c>
      <c r="D24" s="127">
        <v>0</v>
      </c>
      <c r="E24" s="127">
        <v>0</v>
      </c>
      <c r="F24" s="128">
        <v>0</v>
      </c>
      <c r="G24" s="127">
        <v>0</v>
      </c>
      <c r="H24" s="127">
        <v>0</v>
      </c>
      <c r="I24" s="127">
        <v>0</v>
      </c>
      <c r="J24" s="129">
        <v>0</v>
      </c>
      <c r="K24" s="127">
        <v>0</v>
      </c>
      <c r="L24" s="127">
        <v>0</v>
      </c>
      <c r="M24" s="127">
        <v>0</v>
      </c>
      <c r="N24" s="128">
        <v>0</v>
      </c>
      <c r="O24" s="130"/>
      <c r="P24" s="130"/>
      <c r="Q24" s="130"/>
      <c r="R24" s="131"/>
    </row>
    <row r="25" spans="1:18" ht="30.75" customHeight="1">
      <c r="A25" s="143"/>
      <c r="B25" s="74" t="s">
        <v>63</v>
      </c>
      <c r="C25" s="127">
        <v>164.85</v>
      </c>
      <c r="D25" s="127">
        <v>0</v>
      </c>
      <c r="E25" s="127">
        <v>0</v>
      </c>
      <c r="F25" s="128">
        <f t="shared" si="0"/>
        <v>0</v>
      </c>
      <c r="G25" s="127">
        <v>164.9</v>
      </c>
      <c r="H25" s="127">
        <v>0</v>
      </c>
      <c r="I25" s="127">
        <v>0</v>
      </c>
      <c r="J25" s="129">
        <v>0</v>
      </c>
      <c r="K25" s="127">
        <v>164.9</v>
      </c>
      <c r="L25" s="127">
        <v>0</v>
      </c>
      <c r="M25" s="127">
        <v>0</v>
      </c>
      <c r="N25" s="128">
        <v>0</v>
      </c>
      <c r="O25" s="130"/>
      <c r="P25" s="130"/>
      <c r="Q25" s="130"/>
      <c r="R25" s="131"/>
    </row>
    <row r="26" spans="1:18" ht="19.5" customHeight="1">
      <c r="A26" s="144"/>
      <c r="B26" s="74" t="s">
        <v>64</v>
      </c>
      <c r="C26" s="127">
        <v>0</v>
      </c>
      <c r="D26" s="127">
        <v>0</v>
      </c>
      <c r="E26" s="127">
        <v>0</v>
      </c>
      <c r="F26" s="128">
        <v>0</v>
      </c>
      <c r="G26" s="127">
        <v>0</v>
      </c>
      <c r="H26" s="127">
        <v>0</v>
      </c>
      <c r="I26" s="127">
        <v>0</v>
      </c>
      <c r="J26" s="129">
        <v>0</v>
      </c>
      <c r="K26" s="127">
        <v>0</v>
      </c>
      <c r="L26" s="127">
        <v>0</v>
      </c>
      <c r="M26" s="127">
        <v>0</v>
      </c>
      <c r="N26" s="128">
        <v>0</v>
      </c>
      <c r="O26" s="130"/>
      <c r="P26" s="130"/>
      <c r="Q26" s="130"/>
      <c r="R26" s="131"/>
    </row>
    <row r="27" spans="1:18" ht="18" customHeight="1">
      <c r="A27" s="142" t="s">
        <v>110</v>
      </c>
      <c r="B27" s="73" t="s">
        <v>60</v>
      </c>
      <c r="C27" s="127">
        <v>185.3</v>
      </c>
      <c r="D27" s="127">
        <f>D28+D30</f>
        <v>0</v>
      </c>
      <c r="E27" s="127">
        <f>E28+E30</f>
        <v>0</v>
      </c>
      <c r="F27" s="128">
        <f t="shared" si="0"/>
        <v>0</v>
      </c>
      <c r="G27" s="127">
        <v>185.3</v>
      </c>
      <c r="H27" s="127">
        <v>0</v>
      </c>
      <c r="I27" s="127">
        <v>0</v>
      </c>
      <c r="J27" s="129">
        <v>0</v>
      </c>
      <c r="K27" s="127">
        <v>185.3</v>
      </c>
      <c r="L27" s="127">
        <v>0</v>
      </c>
      <c r="M27" s="127">
        <v>0</v>
      </c>
      <c r="N27" s="128">
        <v>0</v>
      </c>
      <c r="O27" s="130"/>
      <c r="P27" s="130"/>
      <c r="Q27" s="130"/>
      <c r="R27" s="131"/>
    </row>
    <row r="28" spans="1:18" ht="32.25" customHeight="1">
      <c r="A28" s="143"/>
      <c r="B28" s="74" t="s">
        <v>61</v>
      </c>
      <c r="C28" s="127">
        <v>20.399999999999999</v>
      </c>
      <c r="D28" s="127">
        <v>0</v>
      </c>
      <c r="E28" s="127">
        <v>0</v>
      </c>
      <c r="F28" s="128">
        <f t="shared" si="0"/>
        <v>0</v>
      </c>
      <c r="G28" s="127">
        <v>20.399999999999999</v>
      </c>
      <c r="H28" s="127">
        <v>0</v>
      </c>
      <c r="I28" s="127">
        <v>0</v>
      </c>
      <c r="J28" s="129">
        <v>0</v>
      </c>
      <c r="K28" s="127">
        <v>20.399999999999999</v>
      </c>
      <c r="L28" s="127">
        <v>0</v>
      </c>
      <c r="M28" s="127">
        <v>0</v>
      </c>
      <c r="N28" s="128">
        <v>0</v>
      </c>
      <c r="O28" s="130"/>
      <c r="P28" s="130"/>
      <c r="Q28" s="130"/>
      <c r="R28" s="131"/>
    </row>
    <row r="29" spans="1:18" ht="16.5" customHeight="1">
      <c r="A29" s="143"/>
      <c r="B29" s="74" t="s">
        <v>62</v>
      </c>
      <c r="C29" s="127">
        <v>0</v>
      </c>
      <c r="D29" s="127">
        <v>0</v>
      </c>
      <c r="E29" s="127">
        <v>0</v>
      </c>
      <c r="F29" s="128">
        <v>0</v>
      </c>
      <c r="G29" s="127">
        <v>0</v>
      </c>
      <c r="H29" s="127">
        <v>0</v>
      </c>
      <c r="I29" s="127">
        <v>0</v>
      </c>
      <c r="J29" s="129">
        <v>0</v>
      </c>
      <c r="K29" s="127">
        <v>0</v>
      </c>
      <c r="L29" s="127">
        <v>0</v>
      </c>
      <c r="M29" s="127">
        <v>0</v>
      </c>
      <c r="N29" s="128">
        <v>0</v>
      </c>
      <c r="O29" s="130"/>
      <c r="P29" s="130"/>
      <c r="Q29" s="130"/>
      <c r="R29" s="131"/>
    </row>
    <row r="30" spans="1:18" ht="31.5" customHeight="1">
      <c r="A30" s="143"/>
      <c r="B30" s="74" t="s">
        <v>63</v>
      </c>
      <c r="C30" s="127">
        <v>164.9</v>
      </c>
      <c r="D30" s="127">
        <v>0</v>
      </c>
      <c r="E30" s="127">
        <v>0</v>
      </c>
      <c r="F30" s="128">
        <f t="shared" si="0"/>
        <v>0</v>
      </c>
      <c r="G30" s="127">
        <v>164.9</v>
      </c>
      <c r="H30" s="127">
        <v>0</v>
      </c>
      <c r="I30" s="127">
        <v>0</v>
      </c>
      <c r="J30" s="129">
        <v>0</v>
      </c>
      <c r="K30" s="127">
        <v>164.9</v>
      </c>
      <c r="L30" s="127">
        <v>0</v>
      </c>
      <c r="M30" s="127">
        <v>0</v>
      </c>
      <c r="N30" s="128">
        <v>0</v>
      </c>
      <c r="O30" s="130"/>
      <c r="P30" s="130"/>
      <c r="Q30" s="130"/>
      <c r="R30" s="131"/>
    </row>
    <row r="31" spans="1:18" ht="18.75" customHeight="1">
      <c r="A31" s="144"/>
      <c r="B31" s="74" t="s">
        <v>64</v>
      </c>
      <c r="C31" s="127">
        <v>0</v>
      </c>
      <c r="D31" s="127">
        <v>0</v>
      </c>
      <c r="E31" s="127">
        <v>0</v>
      </c>
      <c r="F31" s="128">
        <v>0</v>
      </c>
      <c r="G31" s="127">
        <v>0</v>
      </c>
      <c r="H31" s="127">
        <v>0</v>
      </c>
      <c r="I31" s="127">
        <v>0</v>
      </c>
      <c r="J31" s="129">
        <v>0</v>
      </c>
      <c r="K31" s="127">
        <v>0</v>
      </c>
      <c r="L31" s="127">
        <v>0</v>
      </c>
      <c r="M31" s="127">
        <v>0</v>
      </c>
      <c r="N31" s="128">
        <v>0</v>
      </c>
      <c r="O31" s="130"/>
      <c r="P31" s="130"/>
      <c r="Q31" s="130"/>
      <c r="R31" s="131"/>
    </row>
    <row r="32" spans="1:18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>
      <c r="A33" s="75" t="s">
        <v>65</v>
      </c>
      <c r="B33" s="75" t="s">
        <v>162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</sheetData>
  <mergeCells count="16">
    <mergeCell ref="K9:N9"/>
    <mergeCell ref="A9:A10"/>
    <mergeCell ref="N1:R1"/>
    <mergeCell ref="M2:R2"/>
    <mergeCell ref="O9:R9"/>
    <mergeCell ref="A4:R4"/>
    <mergeCell ref="A5:R5"/>
    <mergeCell ref="A6:R6"/>
    <mergeCell ref="A7:R7"/>
    <mergeCell ref="B9:B10"/>
    <mergeCell ref="C9:F9"/>
    <mergeCell ref="A22:A26"/>
    <mergeCell ref="A27:A31"/>
    <mergeCell ref="A12:A16"/>
    <mergeCell ref="A17:A21"/>
    <mergeCell ref="G9:J9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5"/>
  <sheetViews>
    <sheetView topLeftCell="A10" workbookViewId="0">
      <selection activeCell="M32" sqref="M32"/>
    </sheetView>
  </sheetViews>
  <sheetFormatPr defaultRowHeight="15"/>
  <cols>
    <col min="1" max="1" width="27.140625" customWidth="1"/>
    <col min="2" max="2" width="32.7109375" customWidth="1"/>
    <col min="3" max="3" width="14.42578125" customWidth="1"/>
    <col min="4" max="4" width="11" customWidth="1"/>
    <col min="5" max="5" width="10.140625" customWidth="1"/>
    <col min="6" max="6" width="12.140625" customWidth="1"/>
    <col min="7" max="7" width="14.7109375" customWidth="1"/>
    <col min="8" max="8" width="11" customWidth="1"/>
    <col min="9" max="9" width="10.7109375" customWidth="1"/>
    <col min="10" max="10" width="11.28515625" customWidth="1"/>
    <col min="11" max="11" width="14.28515625" customWidth="1"/>
    <col min="12" max="13" width="10.42578125" customWidth="1"/>
    <col min="14" max="14" width="11.85546875" customWidth="1"/>
    <col min="15" max="27" width="0" hidden="1" customWidth="1"/>
    <col min="28" max="28" width="12.7109375" customWidth="1"/>
    <col min="30" max="31" width="10.7109375" customWidth="1"/>
  </cols>
  <sheetData>
    <row r="1" spans="1:31">
      <c r="N1" s="137" t="s">
        <v>47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>
      <c r="M2" s="138" t="s">
        <v>48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ht="6" customHeight="1"/>
    <row r="4" spans="1:31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26.25" customHeight="1">
      <c r="A5" s="154" t="s">
        <v>13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</row>
    <row r="6" spans="1:31" s="9" customFormat="1" ht="12.75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1" ht="21" customHeight="1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ht="23.25" customHeight="1">
      <c r="A8" s="10"/>
      <c r="B8" s="10"/>
      <c r="C8" s="10"/>
      <c r="D8" s="10"/>
      <c r="E8" s="10"/>
      <c r="F8" s="10"/>
    </row>
    <row r="9" spans="1:31" s="11" customFormat="1" ht="22.5" customHeight="1">
      <c r="A9" s="157" t="s">
        <v>53</v>
      </c>
      <c r="B9" s="157" t="s">
        <v>54</v>
      </c>
      <c r="C9" s="156" t="s">
        <v>130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AB9" s="156" t="s">
        <v>135</v>
      </c>
      <c r="AC9" s="156"/>
      <c r="AD9" s="156"/>
      <c r="AE9" s="156"/>
    </row>
    <row r="10" spans="1:31" ht="77.25" customHeight="1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AB10" s="12" t="s">
        <v>58</v>
      </c>
      <c r="AC10" s="12" t="s">
        <v>55</v>
      </c>
      <c r="AD10" s="12" t="s">
        <v>56</v>
      </c>
      <c r="AE10" s="13" t="s">
        <v>59</v>
      </c>
    </row>
    <row r="11" spans="1:3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14</v>
      </c>
      <c r="P11" s="12">
        <v>14</v>
      </c>
      <c r="Q11" s="12">
        <v>14</v>
      </c>
      <c r="R11" s="12">
        <v>14</v>
      </c>
      <c r="S11" s="12">
        <v>14</v>
      </c>
      <c r="T11" s="12">
        <v>14</v>
      </c>
      <c r="U11" s="12">
        <v>14</v>
      </c>
      <c r="V11" s="12">
        <v>14</v>
      </c>
      <c r="W11" s="12">
        <v>14</v>
      </c>
      <c r="X11" s="12">
        <v>14</v>
      </c>
      <c r="Y11" s="12">
        <v>14</v>
      </c>
      <c r="Z11" s="12">
        <v>14</v>
      </c>
      <c r="AA11" s="12">
        <v>14</v>
      </c>
      <c r="AB11" s="12">
        <v>15</v>
      </c>
      <c r="AC11" s="12">
        <v>16</v>
      </c>
      <c r="AD11" s="12">
        <v>17</v>
      </c>
      <c r="AE11" s="12">
        <v>18</v>
      </c>
    </row>
    <row r="12" spans="1:31" ht="21.75" customHeight="1">
      <c r="A12" s="149" t="s">
        <v>111</v>
      </c>
      <c r="B12" s="14" t="s">
        <v>60</v>
      </c>
      <c r="C12" s="87">
        <v>7070</v>
      </c>
      <c r="D12" s="87">
        <f>D13+D15</f>
        <v>0</v>
      </c>
      <c r="E12" s="87">
        <f>E13+E15</f>
        <v>0</v>
      </c>
      <c r="F12" s="88">
        <f>E12/C12</f>
        <v>0</v>
      </c>
      <c r="G12" s="23">
        <v>7070</v>
      </c>
      <c r="H12" s="23">
        <v>0</v>
      </c>
      <c r="I12" s="23">
        <v>0</v>
      </c>
      <c r="J12" s="46">
        <v>0</v>
      </c>
      <c r="K12" s="23">
        <v>78000</v>
      </c>
      <c r="L12" s="23">
        <v>26511.7</v>
      </c>
      <c r="M12" s="23">
        <v>26511.7</v>
      </c>
      <c r="N12" s="21">
        <f>M12/K12</f>
        <v>0.33989358974358974</v>
      </c>
      <c r="AB12" s="68"/>
      <c r="AC12" s="68"/>
      <c r="AD12" s="68"/>
      <c r="AE12" s="69"/>
    </row>
    <row r="13" spans="1:31" ht="34.5" customHeight="1">
      <c r="A13" s="150"/>
      <c r="B13" s="15" t="s">
        <v>61</v>
      </c>
      <c r="C13" s="87">
        <v>778</v>
      </c>
      <c r="D13" s="87">
        <v>0</v>
      </c>
      <c r="E13" s="87">
        <v>0</v>
      </c>
      <c r="F13" s="88">
        <f t="shared" ref="F13:F30" si="0">E13/C13</f>
        <v>0</v>
      </c>
      <c r="G13" s="23">
        <v>778</v>
      </c>
      <c r="H13" s="23">
        <v>0</v>
      </c>
      <c r="I13" s="23">
        <v>0</v>
      </c>
      <c r="J13" s="46">
        <v>0</v>
      </c>
      <c r="K13" s="23">
        <v>3000</v>
      </c>
      <c r="L13" s="23">
        <v>0</v>
      </c>
      <c r="M13" s="23">
        <v>0</v>
      </c>
      <c r="N13" s="21">
        <f t="shared" ref="N13:N15" si="1">M13/K13</f>
        <v>0</v>
      </c>
      <c r="AB13" s="68"/>
      <c r="AC13" s="68"/>
      <c r="AD13" s="68"/>
      <c r="AE13" s="69"/>
    </row>
    <row r="14" spans="1:31" ht="18" customHeight="1">
      <c r="A14" s="150"/>
      <c r="B14" s="15" t="s">
        <v>62</v>
      </c>
      <c r="C14" s="95">
        <v>0</v>
      </c>
      <c r="D14" s="95">
        <v>0</v>
      </c>
      <c r="E14" s="95">
        <v>0</v>
      </c>
      <c r="F14" s="88">
        <v>0</v>
      </c>
      <c r="G14" s="23">
        <v>0</v>
      </c>
      <c r="H14" s="23">
        <v>0</v>
      </c>
      <c r="I14" s="23">
        <v>0</v>
      </c>
      <c r="J14" s="46">
        <v>0</v>
      </c>
      <c r="K14" s="23">
        <v>50000</v>
      </c>
      <c r="L14" s="23">
        <v>23355</v>
      </c>
      <c r="M14" s="23">
        <v>23355</v>
      </c>
      <c r="N14" s="21">
        <f t="shared" si="1"/>
        <v>0.46710000000000002</v>
      </c>
      <c r="AB14" s="68"/>
      <c r="AC14" s="68"/>
      <c r="AD14" s="68"/>
      <c r="AE14" s="69"/>
    </row>
    <row r="15" spans="1:31" ht="33" customHeight="1">
      <c r="A15" s="150"/>
      <c r="B15" s="15" t="s">
        <v>63</v>
      </c>
      <c r="C15" s="95">
        <v>6292</v>
      </c>
      <c r="D15" s="95">
        <v>0</v>
      </c>
      <c r="E15" s="95">
        <v>0</v>
      </c>
      <c r="F15" s="88">
        <f t="shared" si="0"/>
        <v>0</v>
      </c>
      <c r="G15" s="23">
        <v>6292</v>
      </c>
      <c r="H15" s="23">
        <v>0</v>
      </c>
      <c r="I15" s="23">
        <v>0</v>
      </c>
      <c r="J15" s="46">
        <v>0</v>
      </c>
      <c r="K15" s="23">
        <v>25000</v>
      </c>
      <c r="L15" s="23">
        <v>3156.7</v>
      </c>
      <c r="M15" s="23">
        <v>3156.7</v>
      </c>
      <c r="N15" s="21">
        <f t="shared" si="1"/>
        <v>0.12626799999999999</v>
      </c>
      <c r="AB15" s="68"/>
      <c r="AC15" s="68"/>
      <c r="AD15" s="68"/>
      <c r="AE15" s="69"/>
    </row>
    <row r="16" spans="1:31" ht="20.25" customHeight="1">
      <c r="A16" s="151"/>
      <c r="B16" s="15" t="s">
        <v>64</v>
      </c>
      <c r="C16" s="95">
        <v>0</v>
      </c>
      <c r="D16" s="95">
        <v>0</v>
      </c>
      <c r="E16" s="95">
        <v>0</v>
      </c>
      <c r="F16" s="88">
        <v>0</v>
      </c>
      <c r="G16" s="23">
        <v>0</v>
      </c>
      <c r="H16" s="23">
        <v>0</v>
      </c>
      <c r="I16" s="23">
        <v>0</v>
      </c>
      <c r="J16" s="46">
        <v>0</v>
      </c>
      <c r="K16" s="23">
        <v>0</v>
      </c>
      <c r="L16" s="23">
        <v>0</v>
      </c>
      <c r="M16" s="23">
        <v>0</v>
      </c>
      <c r="N16" s="21">
        <v>0</v>
      </c>
      <c r="AB16" s="68"/>
      <c r="AC16" s="68"/>
      <c r="AD16" s="68"/>
      <c r="AE16" s="69"/>
    </row>
    <row r="17" spans="1:31" ht="21.75" customHeight="1">
      <c r="A17" s="149" t="s">
        <v>121</v>
      </c>
      <c r="B17" s="14" t="s">
        <v>60</v>
      </c>
      <c r="C17" s="87">
        <v>7070</v>
      </c>
      <c r="D17" s="87">
        <f>D18+D20</f>
        <v>0</v>
      </c>
      <c r="E17" s="87">
        <f>E18+E20</f>
        <v>0</v>
      </c>
      <c r="F17" s="88">
        <f t="shared" si="0"/>
        <v>0</v>
      </c>
      <c r="G17" s="23">
        <v>7070</v>
      </c>
      <c r="H17" s="23">
        <v>0</v>
      </c>
      <c r="I17" s="23">
        <v>0</v>
      </c>
      <c r="J17" s="46">
        <v>0</v>
      </c>
      <c r="K17" s="23">
        <v>78000</v>
      </c>
      <c r="L17" s="23">
        <v>26511.66</v>
      </c>
      <c r="M17" s="23">
        <v>26511.66</v>
      </c>
      <c r="N17" s="21">
        <f>M17/K17</f>
        <v>0.33989307692307691</v>
      </c>
      <c r="AB17" s="68"/>
      <c r="AC17" s="68"/>
      <c r="AD17" s="68"/>
      <c r="AE17" s="69"/>
    </row>
    <row r="18" spans="1:31" ht="30.75" customHeight="1">
      <c r="A18" s="150"/>
      <c r="B18" s="15" t="s">
        <v>61</v>
      </c>
      <c r="C18" s="87">
        <v>778</v>
      </c>
      <c r="D18" s="87">
        <v>0</v>
      </c>
      <c r="E18" s="87">
        <v>0</v>
      </c>
      <c r="F18" s="88">
        <f t="shared" si="0"/>
        <v>0</v>
      </c>
      <c r="G18" s="23">
        <v>778</v>
      </c>
      <c r="H18" s="23">
        <v>0</v>
      </c>
      <c r="I18" s="23">
        <v>0</v>
      </c>
      <c r="J18" s="46">
        <v>0</v>
      </c>
      <c r="K18" s="23">
        <v>3000</v>
      </c>
      <c r="L18" s="23">
        <v>0</v>
      </c>
      <c r="M18" s="23">
        <v>0</v>
      </c>
      <c r="N18" s="21">
        <f t="shared" ref="N18:N20" si="2">M18/K18</f>
        <v>0</v>
      </c>
      <c r="AB18" s="68"/>
      <c r="AC18" s="68"/>
      <c r="AD18" s="68"/>
      <c r="AE18" s="69"/>
    </row>
    <row r="19" spans="1:31" ht="21.75" customHeight="1">
      <c r="A19" s="150"/>
      <c r="B19" s="15" t="s">
        <v>62</v>
      </c>
      <c r="C19" s="95">
        <v>0</v>
      </c>
      <c r="D19" s="95">
        <v>0</v>
      </c>
      <c r="E19" s="95">
        <v>0</v>
      </c>
      <c r="F19" s="88">
        <v>0</v>
      </c>
      <c r="G19" s="23">
        <v>0</v>
      </c>
      <c r="H19" s="23">
        <v>0</v>
      </c>
      <c r="I19" s="23">
        <v>0</v>
      </c>
      <c r="J19" s="46">
        <v>0</v>
      </c>
      <c r="K19" s="23">
        <v>50000</v>
      </c>
      <c r="L19" s="23">
        <v>23355</v>
      </c>
      <c r="M19" s="23">
        <v>23355</v>
      </c>
      <c r="N19" s="21">
        <f t="shared" si="2"/>
        <v>0.46710000000000002</v>
      </c>
      <c r="AB19" s="68"/>
      <c r="AC19" s="68"/>
      <c r="AD19" s="68"/>
      <c r="AE19" s="69"/>
    </row>
    <row r="20" spans="1:31" ht="30" customHeight="1">
      <c r="A20" s="150"/>
      <c r="B20" s="15" t="s">
        <v>63</v>
      </c>
      <c r="C20" s="95">
        <v>6292</v>
      </c>
      <c r="D20" s="95">
        <v>0</v>
      </c>
      <c r="E20" s="95">
        <v>0</v>
      </c>
      <c r="F20" s="88">
        <f t="shared" si="0"/>
        <v>0</v>
      </c>
      <c r="G20" s="23">
        <v>6292</v>
      </c>
      <c r="H20" s="23">
        <v>0</v>
      </c>
      <c r="I20" s="23">
        <v>0</v>
      </c>
      <c r="J20" s="46">
        <v>0</v>
      </c>
      <c r="K20" s="23">
        <v>25000</v>
      </c>
      <c r="L20" s="23">
        <v>3156.66</v>
      </c>
      <c r="M20" s="23">
        <v>3156.7</v>
      </c>
      <c r="N20" s="21">
        <f t="shared" si="2"/>
        <v>0.12626799999999999</v>
      </c>
      <c r="AB20" s="68"/>
      <c r="AC20" s="68"/>
      <c r="AD20" s="68"/>
      <c r="AE20" s="69"/>
    </row>
    <row r="21" spans="1:31" ht="18.75" customHeight="1">
      <c r="A21" s="151"/>
      <c r="B21" s="15" t="s">
        <v>64</v>
      </c>
      <c r="C21" s="95">
        <v>0</v>
      </c>
      <c r="D21" s="95">
        <v>0</v>
      </c>
      <c r="E21" s="95">
        <v>0</v>
      </c>
      <c r="F21" s="88">
        <v>0</v>
      </c>
      <c r="G21" s="23">
        <v>0</v>
      </c>
      <c r="H21" s="23">
        <v>0</v>
      </c>
      <c r="I21" s="23">
        <v>0</v>
      </c>
      <c r="J21" s="46">
        <v>0</v>
      </c>
      <c r="K21" s="23">
        <v>0</v>
      </c>
      <c r="L21" s="23">
        <v>0</v>
      </c>
      <c r="M21" s="23">
        <v>0</v>
      </c>
      <c r="N21" s="21">
        <v>0</v>
      </c>
      <c r="AB21" s="68"/>
      <c r="AC21" s="68"/>
      <c r="AD21" s="68"/>
      <c r="AE21" s="69"/>
    </row>
    <row r="22" spans="1:31" ht="21.75" customHeight="1">
      <c r="A22" s="149" t="s">
        <v>120</v>
      </c>
      <c r="B22" s="14" t="s">
        <v>60</v>
      </c>
      <c r="C22" s="95">
        <f>C27+C32</f>
        <v>103132.5</v>
      </c>
      <c r="D22" s="95">
        <f>D23+D24+D25</f>
        <v>0</v>
      </c>
      <c r="E22" s="95">
        <f>E23+E24+E25</f>
        <v>0</v>
      </c>
      <c r="F22" s="88">
        <f t="shared" si="0"/>
        <v>0</v>
      </c>
      <c r="G22" s="23">
        <f>G32+G27</f>
        <v>125561.9</v>
      </c>
      <c r="H22" s="23">
        <v>42.5</v>
      </c>
      <c r="I22" s="23">
        <v>42.5</v>
      </c>
      <c r="J22" s="46">
        <f>I22/G22</f>
        <v>3.3847847157457797E-4</v>
      </c>
      <c r="K22" s="34">
        <f>K27+K32</f>
        <v>50561.9</v>
      </c>
      <c r="L22" s="34">
        <v>0</v>
      </c>
      <c r="M22" s="34">
        <v>0</v>
      </c>
      <c r="N22" s="132">
        <v>0</v>
      </c>
      <c r="AB22" s="68"/>
      <c r="AC22" s="68"/>
      <c r="AD22" s="68"/>
      <c r="AE22" s="69"/>
    </row>
    <row r="23" spans="1:31" ht="34.5" customHeight="1">
      <c r="A23" s="150"/>
      <c r="B23" s="15" t="s">
        <v>61</v>
      </c>
      <c r="C23" s="95">
        <v>3090</v>
      </c>
      <c r="D23" s="95">
        <v>0</v>
      </c>
      <c r="E23" s="95">
        <v>0</v>
      </c>
      <c r="F23" s="88">
        <f t="shared" si="0"/>
        <v>0</v>
      </c>
      <c r="G23" s="23">
        <f>G28+G33</f>
        <v>25561.9</v>
      </c>
      <c r="H23" s="23">
        <v>42.5</v>
      </c>
      <c r="I23" s="23">
        <v>42.5</v>
      </c>
      <c r="J23" s="46">
        <f>I23/G23</f>
        <v>1.6626307121145141E-3</v>
      </c>
      <c r="K23" s="34">
        <f>K28+K33</f>
        <v>5561.9</v>
      </c>
      <c r="L23" s="34">
        <v>0</v>
      </c>
      <c r="M23" s="34">
        <v>0</v>
      </c>
      <c r="N23" s="132">
        <v>0</v>
      </c>
      <c r="AB23" s="68"/>
      <c r="AC23" s="68"/>
      <c r="AD23" s="68"/>
      <c r="AE23" s="69"/>
    </row>
    <row r="24" spans="1:31" ht="18" customHeight="1">
      <c r="A24" s="150"/>
      <c r="B24" s="15" t="s">
        <v>62</v>
      </c>
      <c r="C24" s="95">
        <v>7830</v>
      </c>
      <c r="D24" s="95">
        <v>0</v>
      </c>
      <c r="E24" s="95">
        <v>0</v>
      </c>
      <c r="F24" s="88">
        <f t="shared" si="0"/>
        <v>0</v>
      </c>
      <c r="G24" s="23">
        <v>57830</v>
      </c>
      <c r="H24" s="23">
        <v>0</v>
      </c>
      <c r="I24" s="23">
        <v>0</v>
      </c>
      <c r="J24" s="46">
        <f>I24/G24</f>
        <v>0</v>
      </c>
      <c r="K24" s="34">
        <f>K29+K34</f>
        <v>7830</v>
      </c>
      <c r="L24" s="34">
        <v>0</v>
      </c>
      <c r="M24" s="34">
        <v>0</v>
      </c>
      <c r="N24" s="132">
        <v>0</v>
      </c>
      <c r="AB24" s="68"/>
      <c r="AC24" s="68"/>
      <c r="AD24" s="68"/>
      <c r="AE24" s="69"/>
    </row>
    <row r="25" spans="1:31" ht="33" customHeight="1">
      <c r="A25" s="150"/>
      <c r="B25" s="15" t="s">
        <v>63</v>
      </c>
      <c r="C25" s="95">
        <v>17170</v>
      </c>
      <c r="D25" s="95">
        <v>0</v>
      </c>
      <c r="E25" s="95">
        <v>0</v>
      </c>
      <c r="F25" s="88">
        <f t="shared" si="0"/>
        <v>0</v>
      </c>
      <c r="G25" s="23">
        <v>42170</v>
      </c>
      <c r="H25" s="23">
        <v>0</v>
      </c>
      <c r="I25" s="23">
        <v>0</v>
      </c>
      <c r="J25" s="46">
        <f>I25/G25</f>
        <v>0</v>
      </c>
      <c r="K25" s="34">
        <f>K30+K35</f>
        <v>37170</v>
      </c>
      <c r="L25" s="34">
        <v>0</v>
      </c>
      <c r="M25" s="34">
        <v>0</v>
      </c>
      <c r="N25" s="132">
        <v>0</v>
      </c>
      <c r="AB25" s="68"/>
      <c r="AC25" s="68"/>
      <c r="AD25" s="68"/>
      <c r="AE25" s="69"/>
    </row>
    <row r="26" spans="1:31" ht="20.25" customHeight="1">
      <c r="A26" s="151"/>
      <c r="B26" s="15" t="s">
        <v>64</v>
      </c>
      <c r="C26" s="95">
        <v>0</v>
      </c>
      <c r="D26" s="95">
        <v>0</v>
      </c>
      <c r="E26" s="95">
        <v>0</v>
      </c>
      <c r="F26" s="88">
        <v>0</v>
      </c>
      <c r="G26" s="23">
        <v>0</v>
      </c>
      <c r="H26" s="23">
        <v>0</v>
      </c>
      <c r="I26" s="23">
        <v>0</v>
      </c>
      <c r="J26" s="46">
        <v>0</v>
      </c>
      <c r="K26" s="34">
        <v>0</v>
      </c>
      <c r="L26" s="34">
        <v>0</v>
      </c>
      <c r="M26" s="34">
        <v>0</v>
      </c>
      <c r="N26" s="132">
        <v>0</v>
      </c>
      <c r="AB26" s="68"/>
      <c r="AC26" s="68"/>
      <c r="AD26" s="68"/>
      <c r="AE26" s="69"/>
    </row>
    <row r="27" spans="1:31" ht="21.75" customHeight="1">
      <c r="A27" s="149" t="s">
        <v>118</v>
      </c>
      <c r="B27" s="14" t="s">
        <v>60</v>
      </c>
      <c r="C27" s="95">
        <v>28090</v>
      </c>
      <c r="D27" s="95">
        <f>D28+D29+D30</f>
        <v>0</v>
      </c>
      <c r="E27" s="95">
        <f>E28+E29+E30</f>
        <v>0</v>
      </c>
      <c r="F27" s="88">
        <f t="shared" si="0"/>
        <v>0</v>
      </c>
      <c r="G27" s="23">
        <v>28090</v>
      </c>
      <c r="H27" s="23">
        <v>0</v>
      </c>
      <c r="I27" s="23">
        <v>0</v>
      </c>
      <c r="J27" s="46">
        <v>0</v>
      </c>
      <c r="K27" s="34">
        <v>28090</v>
      </c>
      <c r="L27" s="34">
        <v>0</v>
      </c>
      <c r="M27" s="34">
        <v>0</v>
      </c>
      <c r="N27" s="132">
        <f>M27/K27</f>
        <v>0</v>
      </c>
      <c r="AB27" s="68"/>
      <c r="AC27" s="68"/>
      <c r="AD27" s="68"/>
      <c r="AE27" s="69"/>
    </row>
    <row r="28" spans="1:31" ht="30.75" customHeight="1">
      <c r="A28" s="150"/>
      <c r="B28" s="15" t="s">
        <v>61</v>
      </c>
      <c r="C28" s="95">
        <v>3090</v>
      </c>
      <c r="D28" s="95">
        <v>0</v>
      </c>
      <c r="E28" s="95">
        <v>0</v>
      </c>
      <c r="F28" s="88">
        <f t="shared" si="0"/>
        <v>0</v>
      </c>
      <c r="G28" s="23">
        <v>3090</v>
      </c>
      <c r="H28" s="23">
        <v>0</v>
      </c>
      <c r="I28" s="23">
        <v>0</v>
      </c>
      <c r="J28" s="46">
        <v>0</v>
      </c>
      <c r="K28" s="34">
        <v>3090</v>
      </c>
      <c r="L28" s="34">
        <v>0</v>
      </c>
      <c r="M28" s="34">
        <v>0</v>
      </c>
      <c r="N28" s="132">
        <f t="shared" ref="N28:N31" si="3">M28/K28</f>
        <v>0</v>
      </c>
      <c r="AB28" s="68"/>
      <c r="AC28" s="68"/>
      <c r="AD28" s="68"/>
      <c r="AE28" s="69"/>
    </row>
    <row r="29" spans="1:31" ht="21.75" customHeight="1">
      <c r="A29" s="150"/>
      <c r="B29" s="15" t="s">
        <v>62</v>
      </c>
      <c r="C29" s="95">
        <v>7830</v>
      </c>
      <c r="D29" s="95">
        <v>0</v>
      </c>
      <c r="E29" s="95">
        <v>0</v>
      </c>
      <c r="F29" s="88">
        <f t="shared" si="0"/>
        <v>0</v>
      </c>
      <c r="G29" s="23">
        <v>7830</v>
      </c>
      <c r="H29" s="23">
        <v>0</v>
      </c>
      <c r="I29" s="23">
        <v>0</v>
      </c>
      <c r="J29" s="46">
        <v>0</v>
      </c>
      <c r="K29" s="34">
        <v>7830</v>
      </c>
      <c r="L29" s="34">
        <v>0</v>
      </c>
      <c r="M29" s="34">
        <v>0</v>
      </c>
      <c r="N29" s="132">
        <f t="shared" si="3"/>
        <v>0</v>
      </c>
      <c r="AB29" s="68"/>
      <c r="AC29" s="68"/>
      <c r="AD29" s="68"/>
      <c r="AE29" s="69"/>
    </row>
    <row r="30" spans="1:31" ht="30" customHeight="1">
      <c r="A30" s="150"/>
      <c r="B30" s="15" t="s">
        <v>63</v>
      </c>
      <c r="C30" s="95">
        <v>17170</v>
      </c>
      <c r="D30" s="95">
        <v>0</v>
      </c>
      <c r="E30" s="95">
        <v>0</v>
      </c>
      <c r="F30" s="88">
        <f t="shared" si="0"/>
        <v>0</v>
      </c>
      <c r="G30" s="23">
        <v>17170</v>
      </c>
      <c r="H30" s="23">
        <v>0</v>
      </c>
      <c r="I30" s="23">
        <v>0</v>
      </c>
      <c r="J30" s="46">
        <v>0</v>
      </c>
      <c r="K30" s="34">
        <v>17170</v>
      </c>
      <c r="L30" s="34">
        <v>0</v>
      </c>
      <c r="M30" s="34">
        <v>0</v>
      </c>
      <c r="N30" s="132">
        <f t="shared" si="3"/>
        <v>0</v>
      </c>
      <c r="AB30" s="68"/>
      <c r="AC30" s="68"/>
      <c r="AD30" s="68"/>
      <c r="AE30" s="69"/>
    </row>
    <row r="31" spans="1:31" ht="18.75" customHeight="1">
      <c r="A31" s="151"/>
      <c r="B31" s="15" t="s">
        <v>64</v>
      </c>
      <c r="C31" s="95">
        <v>0</v>
      </c>
      <c r="D31" s="95">
        <v>0</v>
      </c>
      <c r="E31" s="95">
        <v>0</v>
      </c>
      <c r="F31" s="88">
        <v>0</v>
      </c>
      <c r="G31" s="23">
        <v>0</v>
      </c>
      <c r="H31" s="23">
        <v>0</v>
      </c>
      <c r="I31" s="23">
        <v>0</v>
      </c>
      <c r="J31" s="46">
        <v>0</v>
      </c>
      <c r="K31" s="34">
        <v>17170</v>
      </c>
      <c r="L31" s="34">
        <v>0</v>
      </c>
      <c r="M31" s="34">
        <v>0</v>
      </c>
      <c r="N31" s="132">
        <f t="shared" si="3"/>
        <v>0</v>
      </c>
      <c r="AB31" s="68"/>
      <c r="AC31" s="68"/>
      <c r="AD31" s="68"/>
      <c r="AE31" s="69"/>
    </row>
    <row r="32" spans="1:31" ht="15" customHeight="1">
      <c r="A32" s="149" t="s">
        <v>119</v>
      </c>
      <c r="B32" s="14" t="s">
        <v>60</v>
      </c>
      <c r="C32" s="95">
        <f>C33+C34+C35</f>
        <v>75042.5</v>
      </c>
      <c r="D32" s="95">
        <f>D33+D34+D35</f>
        <v>0</v>
      </c>
      <c r="E32" s="95">
        <f>E33+E34+E35</f>
        <v>0</v>
      </c>
      <c r="F32" s="88">
        <v>0</v>
      </c>
      <c r="G32" s="23">
        <v>97471.9</v>
      </c>
      <c r="H32" s="23">
        <v>42.5</v>
      </c>
      <c r="I32" s="23">
        <v>42.5</v>
      </c>
      <c r="J32" s="46">
        <v>4.0000000000000002E-4</v>
      </c>
      <c r="K32" s="34">
        <f>K33+K34+K35+K36</f>
        <v>22471.9</v>
      </c>
      <c r="L32" s="34">
        <v>42.5</v>
      </c>
      <c r="M32" s="34">
        <v>42.5</v>
      </c>
      <c r="N32" s="132">
        <f>M32/K32</f>
        <v>1.8912508510628828E-3</v>
      </c>
      <c r="AB32" s="68"/>
      <c r="AC32" s="68"/>
      <c r="AD32" s="68"/>
      <c r="AE32" s="69"/>
    </row>
    <row r="33" spans="1:31" ht="30">
      <c r="A33" s="150"/>
      <c r="B33" s="15" t="s">
        <v>61</v>
      </c>
      <c r="C33" s="95">
        <v>42.5</v>
      </c>
      <c r="D33" s="95">
        <v>0</v>
      </c>
      <c r="E33" s="95">
        <v>0</v>
      </c>
      <c r="F33" s="88">
        <v>0</v>
      </c>
      <c r="G33" s="23">
        <v>22471.9</v>
      </c>
      <c r="H33" s="23">
        <v>42.5</v>
      </c>
      <c r="I33" s="23">
        <v>42.5</v>
      </c>
      <c r="J33" s="46">
        <v>4.0000000000000002E-4</v>
      </c>
      <c r="K33" s="34">
        <v>2471.9</v>
      </c>
      <c r="L33" s="34">
        <v>42.5</v>
      </c>
      <c r="M33" s="34">
        <v>42.5</v>
      </c>
      <c r="N33" s="132">
        <f>M33/K33</f>
        <v>1.7193252154213357E-2</v>
      </c>
      <c r="AB33" s="68"/>
      <c r="AC33" s="68"/>
      <c r="AD33" s="68"/>
      <c r="AE33" s="69"/>
    </row>
    <row r="34" spans="1:31">
      <c r="A34" s="150"/>
      <c r="B34" s="15" t="s">
        <v>62</v>
      </c>
      <c r="C34" s="95">
        <v>50000</v>
      </c>
      <c r="D34" s="95">
        <v>0</v>
      </c>
      <c r="E34" s="95">
        <v>0</v>
      </c>
      <c r="F34" s="88">
        <v>0</v>
      </c>
      <c r="G34" s="23">
        <v>50000</v>
      </c>
      <c r="H34" s="23">
        <v>0</v>
      </c>
      <c r="I34" s="23">
        <v>0</v>
      </c>
      <c r="J34" s="46">
        <v>0</v>
      </c>
      <c r="K34" s="34">
        <v>0</v>
      </c>
      <c r="L34" s="34">
        <v>0</v>
      </c>
      <c r="M34" s="34">
        <v>0</v>
      </c>
      <c r="N34" s="132">
        <v>0</v>
      </c>
      <c r="AB34" s="68"/>
      <c r="AC34" s="68"/>
      <c r="AD34" s="68"/>
      <c r="AE34" s="69"/>
    </row>
    <row r="35" spans="1:31" ht="30">
      <c r="A35" s="150"/>
      <c r="B35" s="15" t="s">
        <v>63</v>
      </c>
      <c r="C35" s="95">
        <v>25000</v>
      </c>
      <c r="D35" s="95">
        <v>0</v>
      </c>
      <c r="E35" s="95">
        <v>0</v>
      </c>
      <c r="F35" s="88">
        <v>0</v>
      </c>
      <c r="G35" s="23">
        <v>25000</v>
      </c>
      <c r="H35" s="23">
        <v>0</v>
      </c>
      <c r="I35" s="23">
        <v>0</v>
      </c>
      <c r="J35" s="46">
        <v>0</v>
      </c>
      <c r="K35" s="34">
        <v>20000</v>
      </c>
      <c r="L35" s="34">
        <v>0</v>
      </c>
      <c r="M35" s="34">
        <v>0</v>
      </c>
      <c r="N35" s="132">
        <v>0</v>
      </c>
      <c r="AB35" s="68"/>
      <c r="AC35" s="68"/>
      <c r="AD35" s="68"/>
      <c r="AE35" s="69"/>
    </row>
    <row r="36" spans="1:31">
      <c r="A36" s="151"/>
      <c r="B36" s="15" t="s">
        <v>64</v>
      </c>
      <c r="C36" s="95">
        <v>0</v>
      </c>
      <c r="D36" s="95">
        <v>0</v>
      </c>
      <c r="E36" s="95">
        <v>0</v>
      </c>
      <c r="F36" s="88">
        <v>0</v>
      </c>
      <c r="G36" s="23">
        <v>0</v>
      </c>
      <c r="H36" s="23">
        <v>0</v>
      </c>
      <c r="I36" s="23">
        <v>0</v>
      </c>
      <c r="J36" s="46">
        <v>0</v>
      </c>
      <c r="K36" s="34">
        <v>0</v>
      </c>
      <c r="L36" s="34">
        <v>0</v>
      </c>
      <c r="M36" s="34">
        <v>0</v>
      </c>
      <c r="N36" s="132">
        <v>0</v>
      </c>
      <c r="AB36" s="68"/>
      <c r="AC36" s="68"/>
      <c r="AD36" s="68"/>
      <c r="AE36" s="69"/>
    </row>
    <row r="38" spans="1:31">
      <c r="K38" s="35"/>
    </row>
    <row r="39" spans="1:31" ht="15.75">
      <c r="A39" s="20" t="s">
        <v>65</v>
      </c>
      <c r="B39" s="20" t="s">
        <v>162</v>
      </c>
    </row>
    <row r="42" spans="1:31">
      <c r="K42" s="35"/>
      <c r="M42" s="70"/>
    </row>
    <row r="45" spans="1:31" ht="15.75">
      <c r="A45" s="20"/>
      <c r="B45" s="20"/>
    </row>
  </sheetData>
  <mergeCells count="17">
    <mergeCell ref="A7:AE7"/>
    <mergeCell ref="A9:A10"/>
    <mergeCell ref="B9:B10"/>
    <mergeCell ref="C9:F9"/>
    <mergeCell ref="A32:A36"/>
    <mergeCell ref="AB9:AE9"/>
    <mergeCell ref="A22:A26"/>
    <mergeCell ref="A27:A31"/>
    <mergeCell ref="A12:A16"/>
    <mergeCell ref="A17:A21"/>
    <mergeCell ref="G9:J9"/>
    <mergeCell ref="K9:N9"/>
    <mergeCell ref="N1:AE1"/>
    <mergeCell ref="M2:AE2"/>
    <mergeCell ref="A4:AE4"/>
    <mergeCell ref="A5:AE5"/>
    <mergeCell ref="A6:AE6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4"/>
  <sheetViews>
    <sheetView tabSelected="1" topLeftCell="B7" workbookViewId="0">
      <selection activeCell="F30" sqref="F30"/>
    </sheetView>
  </sheetViews>
  <sheetFormatPr defaultRowHeight="15"/>
  <cols>
    <col min="1" max="1" width="25.28515625" customWidth="1"/>
    <col min="2" max="2" width="29.7109375" customWidth="1"/>
    <col min="3" max="3" width="14.5703125" customWidth="1"/>
    <col min="4" max="4" width="11.28515625" customWidth="1"/>
    <col min="5" max="5" width="10.28515625" customWidth="1"/>
    <col min="6" max="6" width="11.85546875" customWidth="1"/>
    <col min="7" max="7" width="14.5703125" customWidth="1"/>
    <col min="8" max="8" width="11.28515625" customWidth="1"/>
    <col min="9" max="9" width="10.140625" customWidth="1"/>
    <col min="10" max="10" width="11.85546875" customWidth="1"/>
    <col min="11" max="11" width="14.28515625" customWidth="1"/>
    <col min="12" max="12" width="10.5703125" customWidth="1"/>
    <col min="13" max="13" width="9.85546875" customWidth="1"/>
    <col min="14" max="14" width="11.7109375" customWidth="1"/>
    <col min="15" max="15" width="12.28515625" customWidth="1"/>
    <col min="16" max="16" width="9.5703125" customWidth="1"/>
    <col min="17" max="17" width="9.85546875" customWidth="1"/>
    <col min="18" max="18" width="10.7109375" customWidth="1"/>
    <col min="28" max="28" width="15.140625" customWidth="1"/>
    <col min="29" max="29" width="11" customWidth="1"/>
    <col min="30" max="30" width="10.5703125" customWidth="1"/>
    <col min="31" max="31" width="11.5703125" customWidth="1"/>
  </cols>
  <sheetData>
    <row r="1" spans="1:31">
      <c r="M1" s="44"/>
      <c r="N1" s="137" t="s">
        <v>47</v>
      </c>
      <c r="O1" s="137"/>
      <c r="P1" s="137"/>
      <c r="Q1" s="137"/>
      <c r="R1" s="13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>
      <c r="M2" s="138" t="s">
        <v>48</v>
      </c>
      <c r="N2" s="138"/>
      <c r="O2" s="138"/>
      <c r="P2" s="138"/>
      <c r="Q2" s="138"/>
      <c r="R2" s="138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6" customHeight="1"/>
    <row r="4" spans="1:31" s="2" customFormat="1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s="2" customFormat="1" ht="26.25" customHeight="1">
      <c r="A5" s="154" t="s">
        <v>90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</row>
    <row r="6" spans="1:31" s="45" customFormat="1" ht="12.75">
      <c r="A6" s="175" t="s">
        <v>51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s="2" customFormat="1" ht="24.75" customHeight="1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ht="10.5" customHeight="1">
      <c r="A8" s="10"/>
      <c r="B8" s="10"/>
      <c r="C8" s="10"/>
      <c r="D8" s="10"/>
      <c r="E8" s="10"/>
      <c r="F8" s="10"/>
    </row>
    <row r="9" spans="1:31" s="11" customFormat="1" ht="20.25" customHeight="1">
      <c r="A9" s="179" t="s">
        <v>53</v>
      </c>
      <c r="B9" s="179" t="s">
        <v>54</v>
      </c>
      <c r="C9" s="176" t="s">
        <v>130</v>
      </c>
      <c r="D9" s="177"/>
      <c r="E9" s="177"/>
      <c r="F9" s="178"/>
      <c r="G9" s="176" t="s">
        <v>123</v>
      </c>
      <c r="H9" s="177"/>
      <c r="I9" s="177"/>
      <c r="J9" s="178"/>
      <c r="K9" s="176" t="s">
        <v>127</v>
      </c>
      <c r="L9" s="177"/>
      <c r="M9" s="177"/>
      <c r="N9" s="178"/>
      <c r="O9" s="176" t="s">
        <v>135</v>
      </c>
      <c r="P9" s="177"/>
      <c r="Q9" s="177"/>
      <c r="R9" s="178"/>
    </row>
    <row r="10" spans="1:31" ht="79.5" customHeight="1">
      <c r="A10" s="180"/>
      <c r="B10" s="180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3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31" ht="18.75" customHeight="1">
      <c r="A12" s="149" t="s">
        <v>98</v>
      </c>
      <c r="B12" s="14" t="s">
        <v>60</v>
      </c>
      <c r="C12" s="24">
        <v>686</v>
      </c>
      <c r="D12" s="24">
        <v>0</v>
      </c>
      <c r="E12" s="24">
        <v>0</v>
      </c>
      <c r="F12" s="24">
        <v>0</v>
      </c>
      <c r="G12" s="24">
        <v>686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2">
        <v>0</v>
      </c>
      <c r="O12" s="63"/>
      <c r="P12" s="64"/>
      <c r="Q12" s="64"/>
      <c r="R12" s="65"/>
    </row>
    <row r="13" spans="1:31" ht="32.25" customHeight="1">
      <c r="A13" s="150"/>
      <c r="B13" s="15" t="s">
        <v>61</v>
      </c>
      <c r="C13" s="24">
        <v>686</v>
      </c>
      <c r="D13" s="24">
        <v>0</v>
      </c>
      <c r="E13" s="24">
        <v>0</v>
      </c>
      <c r="F13" s="24">
        <v>0</v>
      </c>
      <c r="G13" s="24">
        <v>686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2">
        <v>0</v>
      </c>
      <c r="O13" s="63"/>
      <c r="P13" s="64"/>
      <c r="Q13" s="64"/>
      <c r="R13" s="65"/>
    </row>
    <row r="14" spans="1:31" ht="31.5" customHeight="1">
      <c r="A14" s="150"/>
      <c r="B14" s="15" t="s">
        <v>62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2">
        <v>0</v>
      </c>
      <c r="O14" s="63"/>
      <c r="P14" s="63"/>
      <c r="Q14" s="63"/>
      <c r="R14" s="65"/>
    </row>
    <row r="15" spans="1:31" ht="33" customHeight="1">
      <c r="A15" s="150"/>
      <c r="B15" s="15" t="s">
        <v>63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2">
        <v>0</v>
      </c>
      <c r="O15" s="63"/>
      <c r="P15" s="64"/>
      <c r="Q15" s="64"/>
      <c r="R15" s="65"/>
    </row>
    <row r="16" spans="1:31" ht="20.25" customHeight="1">
      <c r="A16" s="151"/>
      <c r="B16" s="15" t="s">
        <v>64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2">
        <v>0</v>
      </c>
      <c r="O16" s="63"/>
      <c r="P16" s="66"/>
      <c r="Q16" s="66"/>
      <c r="R16" s="65"/>
    </row>
    <row r="17" spans="1:18" ht="18.75" customHeight="1">
      <c r="A17" s="149" t="s">
        <v>99</v>
      </c>
      <c r="B17" s="14" t="s">
        <v>60</v>
      </c>
      <c r="C17" s="24">
        <v>686</v>
      </c>
      <c r="D17" s="24">
        <v>0</v>
      </c>
      <c r="E17" s="24">
        <v>0</v>
      </c>
      <c r="F17" s="24">
        <v>0</v>
      </c>
      <c r="G17" s="24">
        <v>686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32">
        <v>0</v>
      </c>
      <c r="O17" s="63"/>
      <c r="P17" s="67"/>
      <c r="Q17" s="67"/>
      <c r="R17" s="65"/>
    </row>
    <row r="18" spans="1:18" ht="31.5" customHeight="1">
      <c r="A18" s="150"/>
      <c r="B18" s="15" t="s">
        <v>61</v>
      </c>
      <c r="C18" s="24">
        <v>686</v>
      </c>
      <c r="D18" s="24">
        <v>0</v>
      </c>
      <c r="E18" s="24">
        <v>0</v>
      </c>
      <c r="F18" s="24">
        <v>0</v>
      </c>
      <c r="G18" s="24">
        <v>686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32">
        <v>0</v>
      </c>
      <c r="O18" s="63"/>
      <c r="P18" s="63"/>
      <c r="Q18" s="63"/>
      <c r="R18" s="65"/>
    </row>
    <row r="19" spans="1:18" ht="30" customHeight="1">
      <c r="A19" s="150"/>
      <c r="B19" s="15" t="s">
        <v>62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2">
        <v>0</v>
      </c>
      <c r="O19" s="63"/>
      <c r="P19" s="66"/>
      <c r="Q19" s="66"/>
      <c r="R19" s="65"/>
    </row>
    <row r="20" spans="1:18" ht="33.75" customHeight="1">
      <c r="A20" s="150"/>
      <c r="B20" s="15" t="s">
        <v>63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32">
        <v>0</v>
      </c>
      <c r="O20" s="63"/>
      <c r="P20" s="64"/>
      <c r="Q20" s="64"/>
      <c r="R20" s="65"/>
    </row>
    <row r="21" spans="1:18" ht="19.5" customHeight="1">
      <c r="A21" s="151"/>
      <c r="B21" s="15" t="s">
        <v>64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2">
        <v>0</v>
      </c>
      <c r="O21" s="63"/>
      <c r="P21" s="66"/>
      <c r="Q21" s="66"/>
      <c r="R21" s="65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K9:N9"/>
    <mergeCell ref="O9:R9"/>
    <mergeCell ref="A12:A16"/>
    <mergeCell ref="A17:A21"/>
    <mergeCell ref="A9:A10"/>
    <mergeCell ref="B9:B10"/>
    <mergeCell ref="C9:F9"/>
    <mergeCell ref="G9:J9"/>
    <mergeCell ref="A7:AE7"/>
    <mergeCell ref="N1:R1"/>
    <mergeCell ref="M2:R2"/>
    <mergeCell ref="A4:AE4"/>
    <mergeCell ref="A5:AE5"/>
    <mergeCell ref="A6:AE6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topLeftCell="B4" workbookViewId="0">
      <selection activeCell="G32" sqref="G32"/>
    </sheetView>
  </sheetViews>
  <sheetFormatPr defaultRowHeight="15"/>
  <cols>
    <col min="1" max="1" width="28" customWidth="1"/>
    <col min="2" max="2" width="32.5703125" customWidth="1"/>
    <col min="3" max="3" width="14.42578125" customWidth="1"/>
    <col min="4" max="4" width="10.140625" customWidth="1"/>
    <col min="5" max="5" width="9.85546875" customWidth="1"/>
    <col min="6" max="6" width="11.85546875" customWidth="1"/>
    <col min="7" max="7" width="15" customWidth="1"/>
    <col min="8" max="8" width="10.140625" customWidth="1"/>
    <col min="9" max="9" width="10" customWidth="1"/>
    <col min="10" max="10" width="11.42578125" customWidth="1"/>
    <col min="11" max="11" width="14.28515625" customWidth="1"/>
    <col min="12" max="12" width="10.5703125" customWidth="1"/>
    <col min="13" max="13" width="10.28515625" customWidth="1"/>
    <col min="14" max="14" width="12.140625" customWidth="1"/>
    <col min="15" max="15" width="14.42578125" customWidth="1"/>
    <col min="16" max="17" width="10.28515625" customWidth="1"/>
    <col min="18" max="18" width="10.5703125" customWidth="1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77"/>
      <c r="N1" s="181" t="s">
        <v>47</v>
      </c>
      <c r="O1" s="181"/>
      <c r="P1" s="181"/>
      <c r="Q1" s="181"/>
      <c r="R1" s="18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82" t="s">
        <v>48</v>
      </c>
      <c r="N2" s="182"/>
      <c r="O2" s="182"/>
      <c r="P2" s="182"/>
      <c r="Q2" s="182"/>
      <c r="R2" s="182"/>
    </row>
    <row r="3" spans="1:18" ht="6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0.25" customHeight="1">
      <c r="A4" s="168" t="s">
        <v>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26.25" customHeight="1">
      <c r="A5" s="183" t="s">
        <v>16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s="9" customFormat="1" ht="12.75">
      <c r="A6" s="170" t="s">
        <v>51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24.75" customHeight="1">
      <c r="A7" s="171" t="s">
        <v>68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18" ht="10.5" customHeight="1">
      <c r="A8" s="76"/>
      <c r="B8" s="76"/>
      <c r="C8" s="76"/>
      <c r="D8" s="76"/>
      <c r="E8" s="76"/>
      <c r="F8" s="7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11" customFormat="1" ht="30" customHeight="1">
      <c r="A9" s="162" t="s">
        <v>53</v>
      </c>
      <c r="B9" s="162" t="s">
        <v>54</v>
      </c>
      <c r="C9" s="159" t="s">
        <v>130</v>
      </c>
      <c r="D9" s="159"/>
      <c r="E9" s="159"/>
      <c r="F9" s="159"/>
      <c r="G9" s="159" t="s">
        <v>123</v>
      </c>
      <c r="H9" s="159"/>
      <c r="I9" s="159"/>
      <c r="J9" s="159"/>
      <c r="K9" s="159" t="s">
        <v>127</v>
      </c>
      <c r="L9" s="159"/>
      <c r="M9" s="159"/>
      <c r="N9" s="159"/>
      <c r="O9" s="159" t="s">
        <v>135</v>
      </c>
      <c r="P9" s="159"/>
      <c r="Q9" s="159"/>
      <c r="R9" s="159"/>
    </row>
    <row r="10" spans="1:18" ht="67.5" customHeight="1">
      <c r="A10" s="162"/>
      <c r="B10" s="162"/>
      <c r="C10" s="53" t="s">
        <v>126</v>
      </c>
      <c r="D10" s="53" t="s">
        <v>55</v>
      </c>
      <c r="E10" s="53" t="s">
        <v>56</v>
      </c>
      <c r="F10" s="54" t="s">
        <v>57</v>
      </c>
      <c r="G10" s="53" t="s">
        <v>126</v>
      </c>
      <c r="H10" s="53" t="s">
        <v>55</v>
      </c>
      <c r="I10" s="53" t="s">
        <v>56</v>
      </c>
      <c r="J10" s="54" t="s">
        <v>57</v>
      </c>
      <c r="K10" s="53" t="s">
        <v>126</v>
      </c>
      <c r="L10" s="53" t="s">
        <v>55</v>
      </c>
      <c r="M10" s="53" t="s">
        <v>56</v>
      </c>
      <c r="N10" s="54" t="s">
        <v>57</v>
      </c>
      <c r="O10" s="53" t="s">
        <v>58</v>
      </c>
      <c r="P10" s="53" t="s">
        <v>55</v>
      </c>
      <c r="Q10" s="53" t="s">
        <v>56</v>
      </c>
      <c r="R10" s="54" t="s">
        <v>59</v>
      </c>
    </row>
    <row r="11" spans="1:18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3">
        <v>17</v>
      </c>
      <c r="R11" s="53">
        <v>18</v>
      </c>
    </row>
    <row r="12" spans="1:18" ht="17.25" customHeight="1">
      <c r="A12" s="142" t="s">
        <v>100</v>
      </c>
      <c r="B12" s="74" t="s">
        <v>60</v>
      </c>
      <c r="C12" s="95">
        <v>200</v>
      </c>
      <c r="D12" s="95">
        <f>D13+D15</f>
        <v>0</v>
      </c>
      <c r="E12" s="95">
        <f>E13+E15</f>
        <v>0</v>
      </c>
      <c r="F12" s="95">
        <f>F13+F15</f>
        <v>0</v>
      </c>
      <c r="G12" s="95">
        <v>200</v>
      </c>
      <c r="H12" s="95">
        <v>0</v>
      </c>
      <c r="I12" s="95">
        <v>0</v>
      </c>
      <c r="J12" s="96">
        <v>0</v>
      </c>
      <c r="K12" s="95">
        <v>0</v>
      </c>
      <c r="L12" s="95">
        <v>0</v>
      </c>
      <c r="M12" s="95">
        <v>0</v>
      </c>
      <c r="N12" s="96">
        <v>0</v>
      </c>
      <c r="O12" s="95"/>
      <c r="P12" s="95"/>
      <c r="Q12" s="95"/>
      <c r="R12" s="97"/>
    </row>
    <row r="13" spans="1:18" ht="30" customHeight="1">
      <c r="A13" s="143"/>
      <c r="B13" s="74" t="s">
        <v>61</v>
      </c>
      <c r="C13" s="95">
        <v>200</v>
      </c>
      <c r="D13" s="95">
        <v>0</v>
      </c>
      <c r="E13" s="95">
        <v>0</v>
      </c>
      <c r="F13" s="95">
        <v>0</v>
      </c>
      <c r="G13" s="95">
        <v>200</v>
      </c>
      <c r="H13" s="95">
        <v>0</v>
      </c>
      <c r="I13" s="95">
        <v>0</v>
      </c>
      <c r="J13" s="96">
        <v>0</v>
      </c>
      <c r="K13" s="95">
        <v>0</v>
      </c>
      <c r="L13" s="95">
        <v>0</v>
      </c>
      <c r="M13" s="95">
        <v>0</v>
      </c>
      <c r="N13" s="96">
        <v>0</v>
      </c>
      <c r="O13" s="95"/>
      <c r="P13" s="95"/>
      <c r="Q13" s="95"/>
      <c r="R13" s="98"/>
    </row>
    <row r="14" spans="1:18" ht="18" customHeight="1">
      <c r="A14" s="143"/>
      <c r="B14" s="74" t="s">
        <v>62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6">
        <v>0</v>
      </c>
      <c r="K14" s="95">
        <v>0</v>
      </c>
      <c r="L14" s="95">
        <v>0</v>
      </c>
      <c r="M14" s="95">
        <v>0</v>
      </c>
      <c r="N14" s="96">
        <v>0</v>
      </c>
      <c r="O14" s="95"/>
      <c r="P14" s="95"/>
      <c r="Q14" s="95"/>
      <c r="R14" s="98"/>
    </row>
    <row r="15" spans="1:18" ht="33" customHeight="1">
      <c r="A15" s="143"/>
      <c r="B15" s="74" t="s">
        <v>63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6">
        <v>0</v>
      </c>
      <c r="K15" s="95">
        <v>0</v>
      </c>
      <c r="L15" s="95">
        <v>0</v>
      </c>
      <c r="M15" s="95">
        <v>0</v>
      </c>
      <c r="N15" s="96">
        <v>0</v>
      </c>
      <c r="O15" s="95"/>
      <c r="P15" s="95"/>
      <c r="Q15" s="95"/>
      <c r="R15" s="98"/>
    </row>
    <row r="16" spans="1:18" ht="20.25" customHeight="1">
      <c r="A16" s="144"/>
      <c r="B16" s="74" t="s">
        <v>64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6">
        <v>0</v>
      </c>
      <c r="K16" s="95">
        <v>0</v>
      </c>
      <c r="L16" s="95">
        <v>0</v>
      </c>
      <c r="M16" s="95">
        <v>0</v>
      </c>
      <c r="N16" s="96">
        <v>0</v>
      </c>
      <c r="O16" s="95"/>
      <c r="P16" s="95"/>
      <c r="Q16" s="95"/>
      <c r="R16" s="98"/>
    </row>
    <row r="17" spans="1:18" ht="21.75" customHeight="1">
      <c r="A17" s="142" t="s">
        <v>101</v>
      </c>
      <c r="B17" s="74" t="s">
        <v>60</v>
      </c>
      <c r="C17" s="95">
        <v>200</v>
      </c>
      <c r="D17" s="95">
        <v>0</v>
      </c>
      <c r="E17" s="95">
        <v>0</v>
      </c>
      <c r="F17" s="95">
        <v>0</v>
      </c>
      <c r="G17" s="95">
        <v>200</v>
      </c>
      <c r="H17" s="95">
        <v>0</v>
      </c>
      <c r="I17" s="95">
        <v>0</v>
      </c>
      <c r="J17" s="96">
        <v>0</v>
      </c>
      <c r="K17" s="95">
        <v>0</v>
      </c>
      <c r="L17" s="95">
        <v>0</v>
      </c>
      <c r="M17" s="95">
        <v>0</v>
      </c>
      <c r="N17" s="96">
        <v>0</v>
      </c>
      <c r="O17" s="95"/>
      <c r="P17" s="95"/>
      <c r="Q17" s="95"/>
      <c r="R17" s="98"/>
    </row>
    <row r="18" spans="1:18" ht="32.25" customHeight="1">
      <c r="A18" s="143"/>
      <c r="B18" s="74" t="s">
        <v>61</v>
      </c>
      <c r="C18" s="95">
        <v>200</v>
      </c>
      <c r="D18" s="95">
        <v>0</v>
      </c>
      <c r="E18" s="95">
        <v>0</v>
      </c>
      <c r="F18" s="95">
        <v>0</v>
      </c>
      <c r="G18" s="95">
        <v>200</v>
      </c>
      <c r="H18" s="95">
        <v>0</v>
      </c>
      <c r="I18" s="95">
        <v>0</v>
      </c>
      <c r="J18" s="96">
        <v>0</v>
      </c>
      <c r="K18" s="95">
        <v>0</v>
      </c>
      <c r="L18" s="95">
        <v>0</v>
      </c>
      <c r="M18" s="95">
        <v>0</v>
      </c>
      <c r="N18" s="96">
        <v>0</v>
      </c>
      <c r="O18" s="95"/>
      <c r="P18" s="95"/>
      <c r="Q18" s="95"/>
      <c r="R18" s="98"/>
    </row>
    <row r="19" spans="1:18" ht="17.25" customHeight="1">
      <c r="A19" s="143"/>
      <c r="B19" s="74" t="s">
        <v>62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6">
        <v>0</v>
      </c>
      <c r="K19" s="95">
        <v>0</v>
      </c>
      <c r="L19" s="95">
        <v>0</v>
      </c>
      <c r="M19" s="95">
        <v>0</v>
      </c>
      <c r="N19" s="96">
        <v>0</v>
      </c>
      <c r="O19" s="95"/>
      <c r="P19" s="95"/>
      <c r="Q19" s="95"/>
      <c r="R19" s="98"/>
    </row>
    <row r="20" spans="1:18" ht="30" customHeight="1">
      <c r="A20" s="143"/>
      <c r="B20" s="74" t="s">
        <v>63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6">
        <v>0</v>
      </c>
      <c r="K20" s="95">
        <v>0</v>
      </c>
      <c r="L20" s="95">
        <v>0</v>
      </c>
      <c r="M20" s="95">
        <v>0</v>
      </c>
      <c r="N20" s="96">
        <v>0</v>
      </c>
      <c r="O20" s="95"/>
      <c r="P20" s="95"/>
      <c r="Q20" s="95"/>
      <c r="R20" s="98"/>
    </row>
    <row r="21" spans="1:18" ht="21" customHeight="1">
      <c r="A21" s="144"/>
      <c r="B21" s="74" t="s">
        <v>64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6">
        <v>0</v>
      </c>
      <c r="K21" s="95">
        <v>0</v>
      </c>
      <c r="L21" s="95">
        <v>0</v>
      </c>
      <c r="M21" s="95">
        <v>0</v>
      </c>
      <c r="N21" s="96">
        <v>0</v>
      </c>
      <c r="O21" s="95"/>
      <c r="P21" s="95"/>
      <c r="Q21" s="95"/>
      <c r="R21" s="98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A7:R7"/>
    <mergeCell ref="G9:J9"/>
    <mergeCell ref="K9:N9"/>
    <mergeCell ref="C9:F9"/>
    <mergeCell ref="A17:A21"/>
    <mergeCell ref="A9:A10"/>
    <mergeCell ref="B9:B10"/>
    <mergeCell ref="O9:R9"/>
    <mergeCell ref="A12:A16"/>
    <mergeCell ref="N1:R1"/>
    <mergeCell ref="M2:R2"/>
    <mergeCell ref="A4:R4"/>
    <mergeCell ref="A5:R5"/>
    <mergeCell ref="A6:R6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P18" sqref="P18"/>
    </sheetView>
  </sheetViews>
  <sheetFormatPr defaultRowHeight="15"/>
  <cols>
    <col min="1" max="1" width="22.7109375" customWidth="1"/>
    <col min="2" max="2" width="32.42578125" customWidth="1"/>
    <col min="3" max="3" width="14.42578125" customWidth="1"/>
    <col min="4" max="5" width="10" customWidth="1"/>
    <col min="6" max="6" width="12" customWidth="1"/>
    <col min="7" max="7" width="14.7109375" customWidth="1"/>
    <col min="8" max="8" width="10.28515625" customWidth="1"/>
    <col min="9" max="9" width="10" customWidth="1"/>
    <col min="10" max="10" width="11.5703125" customWidth="1"/>
    <col min="11" max="11" width="14.28515625" customWidth="1"/>
    <col min="12" max="12" width="10.42578125" customWidth="1"/>
    <col min="13" max="13" width="10" customWidth="1"/>
    <col min="14" max="14" width="11.42578125" customWidth="1"/>
    <col min="15" max="15" width="14.42578125" customWidth="1"/>
    <col min="16" max="16" width="10.28515625" customWidth="1"/>
    <col min="17" max="17" width="9.85546875" customWidth="1"/>
    <col min="18" max="18" width="10.7109375" customWidth="1"/>
  </cols>
  <sheetData>
    <row r="1" spans="1:18" ht="16.5" customHeight="1">
      <c r="N1" s="137" t="s">
        <v>47</v>
      </c>
      <c r="O1" s="137"/>
      <c r="P1" s="137"/>
      <c r="Q1" s="137"/>
      <c r="R1" s="137"/>
    </row>
    <row r="2" spans="1:18" ht="15.75" customHeight="1">
      <c r="N2" s="138" t="s">
        <v>48</v>
      </c>
      <c r="O2" s="138"/>
      <c r="P2" s="138"/>
      <c r="Q2" s="138"/>
      <c r="R2" s="138"/>
    </row>
    <row r="3" spans="1:18" ht="8.25" customHeight="1"/>
    <row r="4" spans="1:18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26.25" customHeight="1">
      <c r="A5" s="174" t="s">
        <v>17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18" s="9" customFormat="1" ht="12.75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24.75" customHeight="1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14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57" t="s">
        <v>53</v>
      </c>
      <c r="B9" s="157" t="s">
        <v>54</v>
      </c>
      <c r="C9" s="156" t="s">
        <v>130</v>
      </c>
      <c r="D9" s="156"/>
      <c r="E9" s="156"/>
      <c r="F9" s="156"/>
      <c r="G9" s="156" t="s">
        <v>123</v>
      </c>
      <c r="H9" s="156"/>
      <c r="I9" s="156"/>
      <c r="J9" s="156"/>
      <c r="K9" s="156" t="s">
        <v>131</v>
      </c>
      <c r="L9" s="156"/>
      <c r="M9" s="156"/>
      <c r="N9" s="156"/>
      <c r="O9" s="156" t="s">
        <v>135</v>
      </c>
      <c r="P9" s="156"/>
      <c r="Q9" s="156"/>
      <c r="R9" s="156"/>
    </row>
    <row r="10" spans="1:18" ht="66" customHeight="1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17.25" customHeight="1">
      <c r="A12" s="149" t="s">
        <v>102</v>
      </c>
      <c r="B12" s="14" t="s">
        <v>60</v>
      </c>
      <c r="C12" s="87">
        <f>C13+C15</f>
        <v>14489.75</v>
      </c>
      <c r="D12" s="87">
        <f>D13+D15</f>
        <v>95.38</v>
      </c>
      <c r="E12" s="87">
        <f>E13+E15</f>
        <v>95.38</v>
      </c>
      <c r="F12" s="112">
        <f>E12/C12</f>
        <v>6.5825842405838608E-3</v>
      </c>
      <c r="G12" s="24">
        <v>6308.28</v>
      </c>
      <c r="H12" s="24">
        <v>95.4</v>
      </c>
      <c r="I12" s="24">
        <v>95.4</v>
      </c>
      <c r="J12" s="24">
        <f>I12/G12</f>
        <v>1.5122981224676141E-2</v>
      </c>
      <c r="K12" s="24">
        <v>3239.08</v>
      </c>
      <c r="L12" s="24">
        <v>2503.9</v>
      </c>
      <c r="M12" s="24">
        <v>2503.9</v>
      </c>
      <c r="N12" s="32">
        <f>M12/K12</f>
        <v>0.77302814379391682</v>
      </c>
      <c r="O12" s="62"/>
      <c r="P12" s="61"/>
      <c r="Q12" s="61"/>
      <c r="R12" s="32"/>
    </row>
    <row r="13" spans="1:18" ht="32.25" customHeight="1">
      <c r="A13" s="150"/>
      <c r="B13" s="15" t="s">
        <v>61</v>
      </c>
      <c r="C13" s="87">
        <v>11634.47</v>
      </c>
      <c r="D13" s="87">
        <v>95.38</v>
      </c>
      <c r="E13" s="87">
        <v>95.38</v>
      </c>
      <c r="F13" s="112">
        <f t="shared" ref="F13:F20" si="0">E13/C13</f>
        <v>8.198052855007576E-3</v>
      </c>
      <c r="G13" s="24">
        <v>3452.9</v>
      </c>
      <c r="H13" s="24">
        <v>95.4</v>
      </c>
      <c r="I13" s="24">
        <v>95.4</v>
      </c>
      <c r="J13" s="24">
        <f t="shared" ref="J13:J20" si="1">I13/G13</f>
        <v>2.7628949578615079E-2</v>
      </c>
      <c r="K13" s="24">
        <f>36.77+347.03</f>
        <v>383.79999999999995</v>
      </c>
      <c r="L13" s="24">
        <f>275.42+0.1</f>
        <v>275.52000000000004</v>
      </c>
      <c r="M13" s="24">
        <v>275.5</v>
      </c>
      <c r="N13" s="32">
        <f>M13/K13</f>
        <v>0.7178217821782179</v>
      </c>
      <c r="O13" s="62"/>
      <c r="P13" s="61"/>
      <c r="Q13" s="61"/>
      <c r="R13" s="32"/>
    </row>
    <row r="14" spans="1:18" ht="19.5" customHeight="1">
      <c r="A14" s="150"/>
      <c r="B14" s="15" t="s">
        <v>62</v>
      </c>
      <c r="C14" s="87">
        <v>0</v>
      </c>
      <c r="D14" s="87">
        <v>0</v>
      </c>
      <c r="E14" s="87">
        <v>0</v>
      </c>
      <c r="F14" s="112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2">
        <v>0</v>
      </c>
      <c r="O14" s="62"/>
      <c r="P14" s="61"/>
      <c r="Q14" s="61"/>
      <c r="R14" s="32"/>
    </row>
    <row r="15" spans="1:18" ht="33" customHeight="1">
      <c r="A15" s="150"/>
      <c r="B15" s="15" t="s">
        <v>63</v>
      </c>
      <c r="C15" s="87">
        <v>2855.28</v>
      </c>
      <c r="D15" s="87">
        <v>0</v>
      </c>
      <c r="E15" s="87">
        <v>0</v>
      </c>
      <c r="F15" s="112">
        <f t="shared" si="0"/>
        <v>0</v>
      </c>
      <c r="G15" s="24">
        <v>2855.3</v>
      </c>
      <c r="H15" s="24">
        <v>0</v>
      </c>
      <c r="I15" s="24">
        <v>0</v>
      </c>
      <c r="J15" s="24">
        <f t="shared" si="1"/>
        <v>0</v>
      </c>
      <c r="K15" s="24">
        <v>2855.29</v>
      </c>
      <c r="L15" s="24">
        <v>2228.39</v>
      </c>
      <c r="M15" s="24">
        <v>2228.39</v>
      </c>
      <c r="N15" s="32">
        <f>M15/K15</f>
        <v>0.78044261703714857</v>
      </c>
      <c r="O15" s="62"/>
      <c r="P15" s="61"/>
      <c r="Q15" s="61"/>
      <c r="R15" s="32"/>
    </row>
    <row r="16" spans="1:18" ht="18" customHeight="1">
      <c r="A16" s="151"/>
      <c r="B16" s="15" t="s">
        <v>64</v>
      </c>
      <c r="C16" s="87">
        <v>0</v>
      </c>
      <c r="D16" s="87">
        <v>0</v>
      </c>
      <c r="E16" s="87">
        <v>0</v>
      </c>
      <c r="F16" s="112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2">
        <v>0</v>
      </c>
      <c r="O16" s="62"/>
      <c r="P16" s="61"/>
      <c r="Q16" s="61"/>
      <c r="R16" s="32"/>
    </row>
    <row r="17" spans="1:18" ht="18" customHeight="1">
      <c r="A17" s="149" t="s">
        <v>103</v>
      </c>
      <c r="B17" s="14" t="s">
        <v>60</v>
      </c>
      <c r="C17" s="87">
        <f>C18+C20</f>
        <v>14489.8</v>
      </c>
      <c r="D17" s="87">
        <v>95.4</v>
      </c>
      <c r="E17" s="87">
        <v>95.4</v>
      </c>
      <c r="F17" s="112">
        <f t="shared" si="0"/>
        <v>6.5839418073403363E-3</v>
      </c>
      <c r="G17" s="24">
        <v>6308.3</v>
      </c>
      <c r="H17" s="24">
        <v>95.4</v>
      </c>
      <c r="I17" s="24">
        <v>95.4</v>
      </c>
      <c r="J17" s="24">
        <f t="shared" si="1"/>
        <v>1.5122933278379278E-2</v>
      </c>
      <c r="K17" s="24">
        <f t="shared" ref="K17:N20" si="2">K12</f>
        <v>3239.08</v>
      </c>
      <c r="L17" s="24">
        <f t="shared" si="2"/>
        <v>2503.9</v>
      </c>
      <c r="M17" s="24">
        <f t="shared" si="2"/>
        <v>2503.9</v>
      </c>
      <c r="N17" s="32">
        <f t="shared" si="2"/>
        <v>0.77302814379391682</v>
      </c>
      <c r="O17" s="61"/>
      <c r="P17" s="61"/>
      <c r="Q17" s="61"/>
      <c r="R17" s="32"/>
    </row>
    <row r="18" spans="1:18" ht="29.25" customHeight="1">
      <c r="A18" s="150"/>
      <c r="B18" s="15" t="s">
        <v>61</v>
      </c>
      <c r="C18" s="87">
        <v>11634.5</v>
      </c>
      <c r="D18" s="87">
        <v>95.4</v>
      </c>
      <c r="E18" s="87">
        <v>95.4</v>
      </c>
      <c r="F18" s="112">
        <f t="shared" si="0"/>
        <v>8.1997507413296665E-3</v>
      </c>
      <c r="G18" s="24">
        <v>3452.9</v>
      </c>
      <c r="H18" s="24">
        <v>95.4</v>
      </c>
      <c r="I18" s="24">
        <v>95.4</v>
      </c>
      <c r="J18" s="24">
        <f t="shared" si="1"/>
        <v>2.7628949578615079E-2</v>
      </c>
      <c r="K18" s="24">
        <f t="shared" si="2"/>
        <v>383.79999999999995</v>
      </c>
      <c r="L18" s="24">
        <f t="shared" si="2"/>
        <v>275.52000000000004</v>
      </c>
      <c r="M18" s="24">
        <f t="shared" si="2"/>
        <v>275.5</v>
      </c>
      <c r="N18" s="32">
        <f t="shared" si="2"/>
        <v>0.7178217821782179</v>
      </c>
      <c r="O18" s="61"/>
      <c r="P18" s="61"/>
      <c r="Q18" s="61"/>
      <c r="R18" s="32"/>
    </row>
    <row r="19" spans="1:18" ht="16.5" customHeight="1">
      <c r="A19" s="150"/>
      <c r="B19" s="15" t="s">
        <v>62</v>
      </c>
      <c r="C19" s="87">
        <v>0</v>
      </c>
      <c r="D19" s="87">
        <v>0</v>
      </c>
      <c r="E19" s="87">
        <v>0</v>
      </c>
      <c r="F19" s="112">
        <v>0</v>
      </c>
      <c r="G19" s="24">
        <v>0</v>
      </c>
      <c r="H19" s="24">
        <v>0</v>
      </c>
      <c r="I19" s="24">
        <v>0</v>
      </c>
      <c r="J19" s="24"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32">
        <f t="shared" si="2"/>
        <v>0</v>
      </c>
      <c r="O19" s="61"/>
      <c r="P19" s="61"/>
      <c r="Q19" s="61"/>
      <c r="R19" s="32"/>
    </row>
    <row r="20" spans="1:18" ht="30.75" customHeight="1">
      <c r="A20" s="150"/>
      <c r="B20" s="15" t="s">
        <v>63</v>
      </c>
      <c r="C20" s="87">
        <v>2855.3</v>
      </c>
      <c r="D20" s="87">
        <v>0</v>
      </c>
      <c r="E20" s="87">
        <v>0</v>
      </c>
      <c r="F20" s="112">
        <f t="shared" si="0"/>
        <v>0</v>
      </c>
      <c r="G20" s="24">
        <v>2855.3</v>
      </c>
      <c r="H20" s="24">
        <v>0</v>
      </c>
      <c r="I20" s="24">
        <v>0</v>
      </c>
      <c r="J20" s="24">
        <f t="shared" si="1"/>
        <v>0</v>
      </c>
      <c r="K20" s="24">
        <f t="shared" si="2"/>
        <v>2855.29</v>
      </c>
      <c r="L20" s="24">
        <f t="shared" si="2"/>
        <v>2228.39</v>
      </c>
      <c r="M20" s="24">
        <f t="shared" si="2"/>
        <v>2228.39</v>
      </c>
      <c r="N20" s="32">
        <f t="shared" si="2"/>
        <v>0.78044261703714857</v>
      </c>
      <c r="O20" s="61"/>
      <c r="P20" s="61"/>
      <c r="Q20" s="61"/>
      <c r="R20" s="32"/>
    </row>
    <row r="21" spans="1:18" ht="19.5" customHeight="1">
      <c r="A21" s="151"/>
      <c r="B21" s="15" t="s">
        <v>64</v>
      </c>
      <c r="C21" s="55">
        <v>0</v>
      </c>
      <c r="D21" s="87">
        <v>0</v>
      </c>
      <c r="E21" s="87">
        <v>0</v>
      </c>
      <c r="F21" s="112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2">
        <v>0</v>
      </c>
      <c r="O21" s="61"/>
      <c r="P21" s="61"/>
      <c r="Q21" s="61"/>
      <c r="R21" s="32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A7:R7"/>
    <mergeCell ref="G9:J9"/>
    <mergeCell ref="K9:N9"/>
    <mergeCell ref="C9:F9"/>
    <mergeCell ref="A17:A21"/>
    <mergeCell ref="A9:A10"/>
    <mergeCell ref="B9:B10"/>
    <mergeCell ref="O9:R9"/>
    <mergeCell ref="A12:A16"/>
    <mergeCell ref="N1:R1"/>
    <mergeCell ref="N2:R2"/>
    <mergeCell ref="A4:R4"/>
    <mergeCell ref="A5:R5"/>
    <mergeCell ref="A6:R6"/>
  </mergeCells>
  <phoneticPr fontId="16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1"/>
  <sheetViews>
    <sheetView topLeftCell="A28" workbookViewId="0">
      <selection activeCell="M14" sqref="M14"/>
    </sheetView>
  </sheetViews>
  <sheetFormatPr defaultRowHeight="15"/>
  <cols>
    <col min="1" max="1" width="24.85546875" customWidth="1"/>
    <col min="2" max="2" width="16.28515625" customWidth="1"/>
    <col min="3" max="3" width="13" customWidth="1"/>
    <col min="4" max="4" width="15.140625" customWidth="1"/>
    <col min="5" max="5" width="14" customWidth="1"/>
    <col min="6" max="6" width="15.140625" customWidth="1"/>
    <col min="7" max="7" width="12" customWidth="1"/>
  </cols>
  <sheetData>
    <row r="1" spans="1:18">
      <c r="N1" s="137" t="s">
        <v>47</v>
      </c>
      <c r="O1" s="137"/>
      <c r="P1" s="137"/>
      <c r="Q1" s="137"/>
      <c r="R1" s="137"/>
    </row>
    <row r="2" spans="1:18">
      <c r="N2" s="138" t="s">
        <v>48</v>
      </c>
      <c r="O2" s="138"/>
      <c r="P2" s="138"/>
      <c r="Q2" s="138"/>
      <c r="R2" s="138"/>
    </row>
    <row r="4" spans="1:18" ht="15.75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15.75">
      <c r="A5" s="174" t="s">
        <v>152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18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15.75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15.75">
      <c r="A8" s="10"/>
      <c r="B8" s="10"/>
      <c r="C8" s="10"/>
      <c r="D8" s="10"/>
      <c r="E8" s="10"/>
      <c r="F8" s="10"/>
    </row>
    <row r="9" spans="1:18" ht="15.75">
      <c r="A9" s="157" t="s">
        <v>53</v>
      </c>
      <c r="B9" s="157" t="s">
        <v>54</v>
      </c>
      <c r="C9" s="156" t="s">
        <v>130</v>
      </c>
      <c r="D9" s="156"/>
      <c r="E9" s="156"/>
      <c r="F9" s="156"/>
      <c r="G9" s="156" t="s">
        <v>123</v>
      </c>
      <c r="H9" s="156"/>
      <c r="I9" s="156"/>
      <c r="J9" s="156"/>
      <c r="K9" s="156" t="s">
        <v>131</v>
      </c>
      <c r="L9" s="156"/>
      <c r="M9" s="156"/>
      <c r="N9" s="156"/>
      <c r="O9" s="156" t="s">
        <v>135</v>
      </c>
      <c r="P9" s="156"/>
      <c r="Q9" s="156"/>
      <c r="R9" s="156"/>
    </row>
    <row r="10" spans="1:18" ht="127.5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>
      <c r="A12" s="149" t="s">
        <v>153</v>
      </c>
      <c r="B12" s="14" t="s">
        <v>60</v>
      </c>
      <c r="C12" s="87">
        <f>C13+C14+C15</f>
        <v>188629.24</v>
      </c>
      <c r="D12" s="87">
        <f>D13+D15</f>
        <v>0</v>
      </c>
      <c r="E12" s="87">
        <f>E13+E15</f>
        <v>0</v>
      </c>
      <c r="F12" s="112">
        <f>E12/C12</f>
        <v>0</v>
      </c>
      <c r="G12" s="24">
        <v>188629.2</v>
      </c>
      <c r="H12" s="24">
        <v>0</v>
      </c>
      <c r="I12" s="24">
        <v>0</v>
      </c>
      <c r="J12" s="24">
        <v>0</v>
      </c>
      <c r="K12" s="24">
        <v>189991.7</v>
      </c>
      <c r="L12" s="24">
        <v>14300.8</v>
      </c>
      <c r="M12" s="24">
        <v>14300.8</v>
      </c>
      <c r="N12" s="32">
        <f>M12/K12</f>
        <v>7.527065656026026E-2</v>
      </c>
      <c r="O12" s="62"/>
      <c r="P12" s="61"/>
      <c r="Q12" s="61"/>
      <c r="R12" s="32"/>
    </row>
    <row r="13" spans="1:18" ht="65.25" customHeight="1">
      <c r="A13" s="150"/>
      <c r="B13" s="15" t="s">
        <v>61</v>
      </c>
      <c r="C13" s="117">
        <v>18586.27</v>
      </c>
      <c r="D13" s="87">
        <f t="shared" ref="D13:D36" si="0">D14+D16</f>
        <v>0</v>
      </c>
      <c r="E13" s="87">
        <f t="shared" ref="E13:E36" si="1">E14+E16</f>
        <v>0</v>
      </c>
      <c r="F13" s="112">
        <f>E13/C13</f>
        <v>0</v>
      </c>
      <c r="G13" s="24">
        <v>18586.3</v>
      </c>
      <c r="H13" s="24">
        <v>0</v>
      </c>
      <c r="I13" s="24">
        <v>0</v>
      </c>
      <c r="J13" s="24">
        <v>0</v>
      </c>
      <c r="K13" s="24">
        <f>3789.86+16158.81</f>
        <v>19948.669999999998</v>
      </c>
      <c r="L13" s="24">
        <f>138.39+184.53</f>
        <v>322.91999999999996</v>
      </c>
      <c r="M13" s="24">
        <f>138.39+184.53</f>
        <v>322.91999999999996</v>
      </c>
      <c r="N13" s="32">
        <f>M13/K13</f>
        <v>1.6187545335102541E-2</v>
      </c>
      <c r="O13" s="62"/>
      <c r="P13" s="61"/>
      <c r="Q13" s="61"/>
      <c r="R13" s="32"/>
    </row>
    <row r="14" spans="1:18" ht="45" customHeight="1">
      <c r="A14" s="150"/>
      <c r="B14" s="15" t="s">
        <v>62</v>
      </c>
      <c r="C14" s="117">
        <v>100929.69</v>
      </c>
      <c r="D14" s="87">
        <f t="shared" si="0"/>
        <v>0</v>
      </c>
      <c r="E14" s="87">
        <f t="shared" si="1"/>
        <v>0</v>
      </c>
      <c r="F14" s="112">
        <f>E14/C14</f>
        <v>0</v>
      </c>
      <c r="G14" s="24">
        <v>100929.7</v>
      </c>
      <c r="H14" s="24">
        <v>0</v>
      </c>
      <c r="I14" s="24">
        <v>0</v>
      </c>
      <c r="J14" s="24">
        <v>0</v>
      </c>
      <c r="K14" s="24">
        <v>100929.7</v>
      </c>
      <c r="L14" s="24">
        <v>8532.75</v>
      </c>
      <c r="M14" s="24">
        <v>8532.75</v>
      </c>
      <c r="N14" s="32">
        <f>M14/K14</f>
        <v>8.4541517511693781E-2</v>
      </c>
      <c r="O14" s="62"/>
      <c r="P14" s="61"/>
      <c r="Q14" s="61"/>
      <c r="R14" s="32"/>
    </row>
    <row r="15" spans="1:18" ht="58.5" customHeight="1">
      <c r="A15" s="150"/>
      <c r="B15" s="15" t="s">
        <v>63</v>
      </c>
      <c r="C15" s="117">
        <v>69113.279999999999</v>
      </c>
      <c r="D15" s="87">
        <f t="shared" si="0"/>
        <v>0</v>
      </c>
      <c r="E15" s="87">
        <f t="shared" si="1"/>
        <v>0</v>
      </c>
      <c r="F15" s="112">
        <f>E15/C15</f>
        <v>0</v>
      </c>
      <c r="G15" s="24">
        <v>69113.3</v>
      </c>
      <c r="H15" s="24">
        <v>0</v>
      </c>
      <c r="I15" s="24">
        <v>0</v>
      </c>
      <c r="J15" s="24">
        <v>0</v>
      </c>
      <c r="K15" s="24">
        <v>69113.279999999999</v>
      </c>
      <c r="L15" s="24">
        <v>5445.15</v>
      </c>
      <c r="M15" s="24">
        <v>5445.15</v>
      </c>
      <c r="N15" s="32">
        <f>M15/K15</f>
        <v>7.8785871543066682E-2</v>
      </c>
      <c r="O15" s="62"/>
      <c r="P15" s="61"/>
      <c r="Q15" s="61"/>
      <c r="R15" s="32"/>
    </row>
    <row r="16" spans="1:18" ht="33" customHeight="1">
      <c r="A16" s="151"/>
      <c r="B16" s="15" t="s">
        <v>64</v>
      </c>
      <c r="C16" s="117">
        <v>0</v>
      </c>
      <c r="D16" s="87">
        <f t="shared" si="0"/>
        <v>0</v>
      </c>
      <c r="E16" s="87">
        <f t="shared" si="1"/>
        <v>0</v>
      </c>
      <c r="F16" s="112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2">
        <v>0</v>
      </c>
      <c r="O16" s="62"/>
      <c r="P16" s="61"/>
      <c r="Q16" s="61"/>
      <c r="R16" s="32"/>
    </row>
    <row r="17" spans="1:18">
      <c r="A17" s="149" t="s">
        <v>154</v>
      </c>
      <c r="B17" s="14" t="s">
        <v>60</v>
      </c>
      <c r="C17" s="87">
        <f>C18+C19+C20</f>
        <v>188629.24</v>
      </c>
      <c r="D17" s="87">
        <f>D18+D20</f>
        <v>0</v>
      </c>
      <c r="E17" s="87">
        <f>E18+E20</f>
        <v>0</v>
      </c>
      <c r="F17" s="112">
        <f>E17/C17</f>
        <v>0</v>
      </c>
      <c r="G17" s="24">
        <v>188629.2</v>
      </c>
      <c r="H17" s="24">
        <v>0</v>
      </c>
      <c r="I17" s="24">
        <v>0</v>
      </c>
      <c r="J17" s="24">
        <v>0</v>
      </c>
      <c r="K17" s="24">
        <v>189991.7</v>
      </c>
      <c r="L17" s="24">
        <v>14300.8</v>
      </c>
      <c r="M17" s="24">
        <v>14300.8</v>
      </c>
      <c r="N17" s="32">
        <f>M17/K17</f>
        <v>7.527065656026026E-2</v>
      </c>
      <c r="O17" s="61"/>
      <c r="P17" s="61"/>
      <c r="Q17" s="61"/>
      <c r="R17" s="32"/>
    </row>
    <row r="18" spans="1:18" ht="77.25" customHeight="1">
      <c r="A18" s="150"/>
      <c r="B18" s="15" t="s">
        <v>61</v>
      </c>
      <c r="C18" s="117">
        <v>18586.27</v>
      </c>
      <c r="D18" s="87">
        <f t="shared" si="0"/>
        <v>0</v>
      </c>
      <c r="E18" s="87">
        <f t="shared" si="1"/>
        <v>0</v>
      </c>
      <c r="F18" s="112">
        <f>E18/C18</f>
        <v>0</v>
      </c>
      <c r="G18" s="24">
        <v>18586.3</v>
      </c>
      <c r="H18" s="24">
        <v>0</v>
      </c>
      <c r="I18" s="24">
        <v>0</v>
      </c>
      <c r="J18" s="24">
        <v>0</v>
      </c>
      <c r="K18" s="24">
        <v>19948.7</v>
      </c>
      <c r="L18" s="24">
        <v>322.89999999999998</v>
      </c>
      <c r="M18" s="24">
        <v>322.89999999999998</v>
      </c>
      <c r="N18" s="32">
        <f>M18/K18</f>
        <v>1.6186518419746648E-2</v>
      </c>
      <c r="O18" s="61"/>
      <c r="P18" s="61"/>
      <c r="Q18" s="61"/>
      <c r="R18" s="32"/>
    </row>
    <row r="19" spans="1:18" ht="44.25" customHeight="1">
      <c r="A19" s="150"/>
      <c r="B19" s="15" t="s">
        <v>62</v>
      </c>
      <c r="C19" s="117">
        <v>100929.69</v>
      </c>
      <c r="D19" s="87">
        <f t="shared" si="0"/>
        <v>0</v>
      </c>
      <c r="E19" s="87">
        <f t="shared" si="1"/>
        <v>0</v>
      </c>
      <c r="F19" s="112">
        <f>E19/C19</f>
        <v>0</v>
      </c>
      <c r="G19" s="24">
        <v>100929.7</v>
      </c>
      <c r="H19" s="24">
        <v>0</v>
      </c>
      <c r="I19" s="24">
        <v>0</v>
      </c>
      <c r="J19" s="24">
        <v>0</v>
      </c>
      <c r="K19" s="24">
        <v>100929.7</v>
      </c>
      <c r="L19" s="24">
        <v>8532.7999999999993</v>
      </c>
      <c r="M19" s="24">
        <v>8532.7999999999993</v>
      </c>
      <c r="N19" s="32">
        <f>M19/K19</f>
        <v>8.4542012906012792E-2</v>
      </c>
      <c r="O19" s="61"/>
      <c r="P19" s="61"/>
      <c r="Q19" s="61"/>
      <c r="R19" s="32"/>
    </row>
    <row r="20" spans="1:18" ht="60" customHeight="1">
      <c r="A20" s="150"/>
      <c r="B20" s="15" t="s">
        <v>63</v>
      </c>
      <c r="C20" s="117">
        <v>69113.279999999999</v>
      </c>
      <c r="D20" s="87">
        <f t="shared" si="0"/>
        <v>0</v>
      </c>
      <c r="E20" s="87">
        <f t="shared" si="1"/>
        <v>0</v>
      </c>
      <c r="F20" s="112">
        <f>E20/C20</f>
        <v>0</v>
      </c>
      <c r="G20" s="24">
        <v>69113.3</v>
      </c>
      <c r="H20" s="24">
        <v>0</v>
      </c>
      <c r="I20" s="24">
        <v>0</v>
      </c>
      <c r="J20" s="24">
        <v>0</v>
      </c>
      <c r="K20" s="24">
        <v>69113.3</v>
      </c>
      <c r="L20" s="24">
        <v>5445.2</v>
      </c>
      <c r="M20" s="24">
        <v>5445.2</v>
      </c>
      <c r="N20" s="32">
        <f>M20/K20</f>
        <v>7.8786572193774565E-2</v>
      </c>
      <c r="O20" s="61"/>
      <c r="P20" s="61"/>
      <c r="Q20" s="61"/>
      <c r="R20" s="32"/>
    </row>
    <row r="21" spans="1:18" ht="31.5" customHeight="1">
      <c r="A21" s="151"/>
      <c r="B21" s="15" t="s">
        <v>64</v>
      </c>
      <c r="C21" s="117">
        <v>0</v>
      </c>
      <c r="D21" s="87">
        <f t="shared" si="0"/>
        <v>0</v>
      </c>
      <c r="E21" s="87">
        <f t="shared" si="1"/>
        <v>0</v>
      </c>
      <c r="F21" s="112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2">
        <v>0</v>
      </c>
      <c r="O21" s="61"/>
      <c r="P21" s="61"/>
      <c r="Q21" s="61"/>
      <c r="R21" s="32"/>
    </row>
    <row r="22" spans="1:18">
      <c r="A22" s="149" t="s">
        <v>155</v>
      </c>
      <c r="B22" s="14" t="s">
        <v>60</v>
      </c>
      <c r="C22" s="87">
        <f>C23+C24+C25</f>
        <v>188629.24</v>
      </c>
      <c r="D22" s="87">
        <f>D23+D25</f>
        <v>0</v>
      </c>
      <c r="E22" s="87">
        <f>E23+E25</f>
        <v>0</v>
      </c>
      <c r="F22" s="112">
        <f>E22/C22</f>
        <v>0</v>
      </c>
      <c r="G22" s="24">
        <v>188629.2</v>
      </c>
      <c r="H22" s="24">
        <v>0</v>
      </c>
      <c r="I22" s="24">
        <v>0</v>
      </c>
      <c r="J22" s="24">
        <v>0</v>
      </c>
      <c r="K22" s="24">
        <v>189991.7</v>
      </c>
      <c r="L22" s="24">
        <v>14300.8</v>
      </c>
      <c r="M22" s="24">
        <v>14300.8</v>
      </c>
      <c r="N22" s="32">
        <f>M22/K22</f>
        <v>7.527065656026026E-2</v>
      </c>
      <c r="O22" s="62"/>
      <c r="P22" s="61"/>
      <c r="Q22" s="61"/>
      <c r="R22" s="32"/>
    </row>
    <row r="23" spans="1:18" ht="60">
      <c r="A23" s="150"/>
      <c r="B23" s="15" t="s">
        <v>61</v>
      </c>
      <c r="C23" s="117">
        <v>18586.27</v>
      </c>
      <c r="D23" s="87">
        <f t="shared" si="0"/>
        <v>0</v>
      </c>
      <c r="E23" s="87">
        <f t="shared" si="1"/>
        <v>0</v>
      </c>
      <c r="F23" s="112">
        <f>E23/C23</f>
        <v>0</v>
      </c>
      <c r="G23" s="24">
        <v>18586.3</v>
      </c>
      <c r="H23" s="24">
        <v>0</v>
      </c>
      <c r="I23" s="24">
        <v>0</v>
      </c>
      <c r="J23" s="24">
        <v>0</v>
      </c>
      <c r="K23" s="24">
        <v>19948.7</v>
      </c>
      <c r="L23" s="24">
        <v>322.89999999999998</v>
      </c>
      <c r="M23" s="24">
        <v>322.89999999999998</v>
      </c>
      <c r="N23" s="32">
        <f>M23/K23</f>
        <v>1.6186518419746648E-2</v>
      </c>
      <c r="O23" s="62"/>
      <c r="P23" s="61"/>
      <c r="Q23" s="61"/>
      <c r="R23" s="32"/>
    </row>
    <row r="24" spans="1:18" ht="45">
      <c r="A24" s="150"/>
      <c r="B24" s="15" t="s">
        <v>62</v>
      </c>
      <c r="C24" s="117">
        <v>100929.69</v>
      </c>
      <c r="D24" s="87">
        <f t="shared" si="0"/>
        <v>0</v>
      </c>
      <c r="E24" s="87">
        <f t="shared" si="1"/>
        <v>0</v>
      </c>
      <c r="F24" s="112">
        <f>E24/C24</f>
        <v>0</v>
      </c>
      <c r="G24" s="24">
        <v>100929.7</v>
      </c>
      <c r="H24" s="24">
        <v>0</v>
      </c>
      <c r="I24" s="24">
        <v>0</v>
      </c>
      <c r="J24" s="24">
        <v>0</v>
      </c>
      <c r="K24" s="24">
        <v>100929.7</v>
      </c>
      <c r="L24" s="24">
        <v>8532.7999999999993</v>
      </c>
      <c r="M24" s="24">
        <v>8532.7999999999993</v>
      </c>
      <c r="N24" s="32">
        <f>M24/K24</f>
        <v>8.4542012906012792E-2</v>
      </c>
      <c r="O24" s="62"/>
      <c r="P24" s="61"/>
      <c r="Q24" s="61"/>
      <c r="R24" s="32"/>
    </row>
    <row r="25" spans="1:18" ht="60">
      <c r="A25" s="150"/>
      <c r="B25" s="15" t="s">
        <v>63</v>
      </c>
      <c r="C25" s="117">
        <v>69113.279999999999</v>
      </c>
      <c r="D25" s="87">
        <f t="shared" si="0"/>
        <v>0</v>
      </c>
      <c r="E25" s="87">
        <f t="shared" si="1"/>
        <v>0</v>
      </c>
      <c r="F25" s="112">
        <f>E25/C25</f>
        <v>0</v>
      </c>
      <c r="G25" s="24">
        <v>69113.3</v>
      </c>
      <c r="H25" s="24">
        <v>0</v>
      </c>
      <c r="I25" s="24">
        <v>0</v>
      </c>
      <c r="J25" s="24">
        <v>0</v>
      </c>
      <c r="K25" s="24">
        <v>69113.3</v>
      </c>
      <c r="L25" s="24">
        <v>5445.2</v>
      </c>
      <c r="M25" s="24">
        <v>5445.2</v>
      </c>
      <c r="N25" s="32">
        <f>M25/K25</f>
        <v>7.8786572193774565E-2</v>
      </c>
      <c r="O25" s="62"/>
      <c r="P25" s="61"/>
      <c r="Q25" s="61"/>
      <c r="R25" s="32"/>
    </row>
    <row r="26" spans="1:18" ht="30">
      <c r="A26" s="151"/>
      <c r="B26" s="15" t="s">
        <v>64</v>
      </c>
      <c r="C26" s="117">
        <v>0</v>
      </c>
      <c r="D26" s="87">
        <f t="shared" si="0"/>
        <v>0</v>
      </c>
      <c r="E26" s="87">
        <f t="shared" si="1"/>
        <v>0</v>
      </c>
      <c r="F26" s="112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32">
        <v>0</v>
      </c>
      <c r="O26" s="62"/>
      <c r="P26" s="61"/>
      <c r="Q26" s="61"/>
      <c r="R26" s="32"/>
    </row>
    <row r="27" spans="1:18">
      <c r="A27" s="149" t="s">
        <v>156</v>
      </c>
      <c r="B27" s="14" t="s">
        <v>60</v>
      </c>
      <c r="C27" s="87">
        <f>C28+C29+C30</f>
        <v>188629.24</v>
      </c>
      <c r="D27" s="87">
        <f>D28+D30</f>
        <v>0</v>
      </c>
      <c r="E27" s="87">
        <f>E28+E30</f>
        <v>0</v>
      </c>
      <c r="F27" s="112">
        <f>E27/C27</f>
        <v>0</v>
      </c>
      <c r="G27" s="24">
        <v>188629.2</v>
      </c>
      <c r="H27" s="24">
        <v>0</v>
      </c>
      <c r="I27" s="24">
        <v>0</v>
      </c>
      <c r="J27" s="24">
        <v>0</v>
      </c>
      <c r="K27" s="24">
        <v>189991.7</v>
      </c>
      <c r="L27" s="24">
        <v>14300.8</v>
      </c>
      <c r="M27" s="24">
        <v>14300.8</v>
      </c>
      <c r="N27" s="32">
        <f>M27/K27</f>
        <v>7.527065656026026E-2</v>
      </c>
      <c r="O27" s="61"/>
      <c r="P27" s="61"/>
      <c r="Q27" s="61"/>
      <c r="R27" s="32"/>
    </row>
    <row r="28" spans="1:18" ht="60">
      <c r="A28" s="150"/>
      <c r="B28" s="15" t="s">
        <v>61</v>
      </c>
      <c r="C28" s="117">
        <v>18586.27</v>
      </c>
      <c r="D28" s="87">
        <f t="shared" si="0"/>
        <v>0</v>
      </c>
      <c r="E28" s="87">
        <f t="shared" si="1"/>
        <v>0</v>
      </c>
      <c r="F28" s="112">
        <f>E28/C28</f>
        <v>0</v>
      </c>
      <c r="G28" s="24">
        <v>18586.3</v>
      </c>
      <c r="H28" s="24">
        <v>0</v>
      </c>
      <c r="I28" s="24">
        <v>0</v>
      </c>
      <c r="J28" s="24">
        <v>0</v>
      </c>
      <c r="K28" s="24">
        <v>19948.7</v>
      </c>
      <c r="L28" s="24">
        <v>322.89999999999998</v>
      </c>
      <c r="M28" s="24">
        <v>322.89999999999998</v>
      </c>
      <c r="N28" s="32">
        <f>M28/K28</f>
        <v>1.6186518419746648E-2</v>
      </c>
      <c r="O28" s="61"/>
      <c r="P28" s="61"/>
      <c r="Q28" s="61"/>
      <c r="R28" s="32"/>
    </row>
    <row r="29" spans="1:18" ht="45">
      <c r="A29" s="150"/>
      <c r="B29" s="15" t="s">
        <v>62</v>
      </c>
      <c r="C29" s="117">
        <v>100929.69</v>
      </c>
      <c r="D29" s="87">
        <f t="shared" si="0"/>
        <v>0</v>
      </c>
      <c r="E29" s="87">
        <f t="shared" si="1"/>
        <v>0</v>
      </c>
      <c r="F29" s="112">
        <f>E29/C29</f>
        <v>0</v>
      </c>
      <c r="G29" s="24">
        <v>100929.7</v>
      </c>
      <c r="H29" s="24">
        <v>0</v>
      </c>
      <c r="I29" s="24">
        <v>0</v>
      </c>
      <c r="J29" s="24">
        <v>0</v>
      </c>
      <c r="K29" s="24">
        <v>100929.7</v>
      </c>
      <c r="L29" s="24">
        <v>8532.7999999999993</v>
      </c>
      <c r="M29" s="24">
        <v>8532.7999999999993</v>
      </c>
      <c r="N29" s="32">
        <f>M29/K29</f>
        <v>8.4542012906012792E-2</v>
      </c>
      <c r="O29" s="61"/>
      <c r="P29" s="61"/>
      <c r="Q29" s="61"/>
      <c r="R29" s="32"/>
    </row>
    <row r="30" spans="1:18" ht="60">
      <c r="A30" s="150"/>
      <c r="B30" s="15" t="s">
        <v>63</v>
      </c>
      <c r="C30" s="117">
        <v>69113.279999999999</v>
      </c>
      <c r="D30" s="87">
        <f t="shared" si="0"/>
        <v>0</v>
      </c>
      <c r="E30" s="87">
        <f t="shared" si="1"/>
        <v>0</v>
      </c>
      <c r="F30" s="112">
        <f>E30/C30</f>
        <v>0</v>
      </c>
      <c r="G30" s="24">
        <v>69113.3</v>
      </c>
      <c r="H30" s="24">
        <v>0</v>
      </c>
      <c r="I30" s="24">
        <v>0</v>
      </c>
      <c r="J30" s="24">
        <v>0</v>
      </c>
      <c r="K30" s="24">
        <v>69113.3</v>
      </c>
      <c r="L30" s="24">
        <v>5445.2</v>
      </c>
      <c r="M30" s="24">
        <v>5445.2</v>
      </c>
      <c r="N30" s="32">
        <f>M30/K30</f>
        <v>7.8786572193774565E-2</v>
      </c>
      <c r="O30" s="61"/>
      <c r="P30" s="61"/>
      <c r="Q30" s="61"/>
      <c r="R30" s="32"/>
    </row>
    <row r="31" spans="1:18" ht="30">
      <c r="A31" s="151"/>
      <c r="B31" s="15" t="s">
        <v>64</v>
      </c>
      <c r="C31" s="117">
        <v>0</v>
      </c>
      <c r="D31" s="87">
        <f t="shared" si="0"/>
        <v>0</v>
      </c>
      <c r="E31" s="87">
        <f t="shared" si="1"/>
        <v>0</v>
      </c>
      <c r="F31" s="112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2">
        <v>0</v>
      </c>
      <c r="O31" s="61"/>
      <c r="P31" s="61"/>
      <c r="Q31" s="61"/>
      <c r="R31" s="32"/>
    </row>
    <row r="32" spans="1:18">
      <c r="A32" s="149" t="s">
        <v>157</v>
      </c>
      <c r="B32" s="14" t="s">
        <v>60</v>
      </c>
      <c r="C32" s="87">
        <f>C33+C34+C35</f>
        <v>188629.24</v>
      </c>
      <c r="D32" s="87">
        <f>D33+D35</f>
        <v>0</v>
      </c>
      <c r="E32" s="87">
        <f>E33+E35</f>
        <v>0</v>
      </c>
      <c r="F32" s="112">
        <f>E32/C32</f>
        <v>0</v>
      </c>
      <c r="G32" s="24">
        <v>188629.2</v>
      </c>
      <c r="H32" s="24">
        <v>0</v>
      </c>
      <c r="I32" s="24">
        <v>0</v>
      </c>
      <c r="J32" s="24">
        <v>0</v>
      </c>
      <c r="K32" s="24">
        <v>189991.7</v>
      </c>
      <c r="L32" s="24">
        <v>14300.8</v>
      </c>
      <c r="M32" s="24">
        <v>14300.8</v>
      </c>
      <c r="N32" s="32">
        <f>M32/K32</f>
        <v>7.527065656026026E-2</v>
      </c>
      <c r="O32" s="61"/>
      <c r="P32" s="61"/>
      <c r="Q32" s="61"/>
      <c r="R32" s="32"/>
    </row>
    <row r="33" spans="1:18" ht="60">
      <c r="A33" s="150"/>
      <c r="B33" s="15" t="s">
        <v>61</v>
      </c>
      <c r="C33" s="117">
        <v>18586.27</v>
      </c>
      <c r="D33" s="87">
        <f t="shared" si="0"/>
        <v>0</v>
      </c>
      <c r="E33" s="87">
        <f t="shared" si="1"/>
        <v>0</v>
      </c>
      <c r="F33" s="112">
        <f>E33/C33</f>
        <v>0</v>
      </c>
      <c r="G33" s="24">
        <v>18586.3</v>
      </c>
      <c r="H33" s="24">
        <v>0</v>
      </c>
      <c r="I33" s="24">
        <v>0</v>
      </c>
      <c r="J33" s="24">
        <v>0</v>
      </c>
      <c r="K33" s="24">
        <v>19948.7</v>
      </c>
      <c r="L33" s="24">
        <v>322.89999999999998</v>
      </c>
      <c r="M33" s="24">
        <v>322.89999999999998</v>
      </c>
      <c r="N33" s="32">
        <f>M33/K33</f>
        <v>1.6186518419746648E-2</v>
      </c>
      <c r="O33" s="61"/>
      <c r="P33" s="61"/>
      <c r="Q33" s="61"/>
      <c r="R33" s="32"/>
    </row>
    <row r="34" spans="1:18" ht="45">
      <c r="A34" s="150"/>
      <c r="B34" s="15" t="s">
        <v>62</v>
      </c>
      <c r="C34" s="117">
        <v>100929.69</v>
      </c>
      <c r="D34" s="87">
        <f t="shared" si="0"/>
        <v>0</v>
      </c>
      <c r="E34" s="87">
        <f t="shared" si="1"/>
        <v>0</v>
      </c>
      <c r="F34" s="112">
        <f>E34/C34</f>
        <v>0</v>
      </c>
      <c r="G34" s="24">
        <v>100929.7</v>
      </c>
      <c r="H34" s="24">
        <v>0</v>
      </c>
      <c r="I34" s="24">
        <v>0</v>
      </c>
      <c r="J34" s="24">
        <v>0</v>
      </c>
      <c r="K34" s="24">
        <v>100929.7</v>
      </c>
      <c r="L34" s="24">
        <v>8532.7999999999993</v>
      </c>
      <c r="M34" s="24">
        <v>8532.7999999999993</v>
      </c>
      <c r="N34" s="32">
        <f>M34/K34</f>
        <v>8.4542012906012792E-2</v>
      </c>
      <c r="O34" s="61"/>
      <c r="P34" s="61"/>
      <c r="Q34" s="61"/>
      <c r="R34" s="32"/>
    </row>
    <row r="35" spans="1:18" ht="60">
      <c r="A35" s="150"/>
      <c r="B35" s="15" t="s">
        <v>63</v>
      </c>
      <c r="C35" s="117">
        <v>69113.279999999999</v>
      </c>
      <c r="D35" s="87">
        <f t="shared" si="0"/>
        <v>0</v>
      </c>
      <c r="E35" s="87">
        <f t="shared" si="1"/>
        <v>0</v>
      </c>
      <c r="F35" s="112">
        <f>E35/C35</f>
        <v>0</v>
      </c>
      <c r="G35" s="24">
        <v>69113.3</v>
      </c>
      <c r="H35" s="24">
        <v>0</v>
      </c>
      <c r="I35" s="24">
        <v>0</v>
      </c>
      <c r="J35" s="24">
        <v>0</v>
      </c>
      <c r="K35" s="24">
        <v>69113.3</v>
      </c>
      <c r="L35" s="24">
        <v>5445.2</v>
      </c>
      <c r="M35" s="24">
        <v>5445.2</v>
      </c>
      <c r="N35" s="32">
        <f>M35/K35</f>
        <v>7.8786572193774565E-2</v>
      </c>
      <c r="O35" s="61"/>
      <c r="P35" s="61"/>
      <c r="Q35" s="61"/>
      <c r="R35" s="32"/>
    </row>
    <row r="36" spans="1:18" ht="30">
      <c r="A36" s="151"/>
      <c r="B36" s="15" t="s">
        <v>64</v>
      </c>
      <c r="C36" s="117">
        <v>0</v>
      </c>
      <c r="D36" s="87">
        <f t="shared" si="0"/>
        <v>0</v>
      </c>
      <c r="E36" s="87">
        <f t="shared" si="1"/>
        <v>0</v>
      </c>
      <c r="F36" s="112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0</v>
      </c>
      <c r="O36" s="61"/>
      <c r="P36" s="61"/>
      <c r="Q36" s="61"/>
      <c r="R36" s="32"/>
    </row>
    <row r="38" spans="1:18">
      <c r="B38" s="2"/>
      <c r="C38" s="2"/>
      <c r="D38" s="2"/>
    </row>
    <row r="39" spans="1:18" ht="15.75">
      <c r="A39" s="118" t="s">
        <v>158</v>
      </c>
      <c r="B39" s="2"/>
      <c r="C39" s="123" t="s">
        <v>71</v>
      </c>
      <c r="D39" s="2"/>
    </row>
    <row r="40" spans="1:18">
      <c r="B40" s="2"/>
      <c r="C40" s="2"/>
      <c r="D40" s="2"/>
    </row>
    <row r="41" spans="1:18">
      <c r="B41" s="2"/>
      <c r="C41" s="2"/>
      <c r="D41" s="2"/>
    </row>
  </sheetData>
  <mergeCells count="17">
    <mergeCell ref="N1:R1"/>
    <mergeCell ref="N2:R2"/>
    <mergeCell ref="A4:R4"/>
    <mergeCell ref="A5:R5"/>
    <mergeCell ref="A6:R6"/>
    <mergeCell ref="A7:R7"/>
    <mergeCell ref="A9:A10"/>
    <mergeCell ref="B9:B10"/>
    <mergeCell ref="C9:F9"/>
    <mergeCell ref="A12:A16"/>
    <mergeCell ref="O9:R9"/>
    <mergeCell ref="A22:A26"/>
    <mergeCell ref="A27:A31"/>
    <mergeCell ref="K9:N9"/>
    <mergeCell ref="A32:A36"/>
    <mergeCell ref="G9:J9"/>
    <mergeCell ref="A17:A21"/>
  </mergeCells>
  <phoneticPr fontId="16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opLeftCell="A16" zoomScaleNormal="100" workbookViewId="0">
      <selection activeCell="O18" sqref="O18"/>
    </sheetView>
  </sheetViews>
  <sheetFormatPr defaultColWidth="14.28515625" defaultRowHeight="15"/>
  <cols>
    <col min="1" max="1" width="22.7109375" style="39" customWidth="1"/>
    <col min="2" max="2" width="25.140625" style="39" customWidth="1"/>
    <col min="3" max="3" width="14.5703125" style="39" customWidth="1"/>
    <col min="4" max="5" width="10.42578125" style="39" customWidth="1"/>
    <col min="6" max="6" width="12.140625" style="39" customWidth="1"/>
    <col min="7" max="7" width="12.85546875" style="39" customWidth="1"/>
    <col min="8" max="8" width="11.28515625" style="39" customWidth="1"/>
    <col min="9" max="9" width="10.85546875" style="39" customWidth="1"/>
    <col min="10" max="10" width="11.42578125" style="39" customWidth="1"/>
    <col min="11" max="11" width="14.28515625" style="39" customWidth="1"/>
    <col min="12" max="12" width="11.140625" style="39" customWidth="1"/>
    <col min="13" max="13" width="10.28515625" style="39" customWidth="1"/>
    <col min="14" max="14" width="11.42578125" style="39" customWidth="1"/>
    <col min="15" max="15" width="14.5703125" style="77" customWidth="1"/>
    <col min="16" max="16" width="10.42578125" style="77" customWidth="1"/>
    <col min="17" max="17" width="10.140625" style="77" customWidth="1"/>
    <col min="18" max="18" width="11.28515625" style="77" customWidth="1"/>
    <col min="19" max="244" width="9.140625" style="39" customWidth="1"/>
    <col min="245" max="245" width="31.5703125" style="39" customWidth="1"/>
    <col min="246" max="246" width="33.5703125" style="39" customWidth="1"/>
    <col min="247" max="247" width="14" style="39" customWidth="1"/>
    <col min="248" max="248" width="14.28515625" style="39" customWidth="1"/>
    <col min="249" max="249" width="14" style="39" customWidth="1"/>
    <col min="250" max="250" width="16" style="39" customWidth="1"/>
    <col min="251" max="253" width="14.140625" style="39" customWidth="1"/>
    <col min="254" max="254" width="17.28515625" style="39" customWidth="1"/>
    <col min="255" max="16384" width="14.28515625" style="39"/>
  </cols>
  <sheetData>
    <row r="1" spans="1:18">
      <c r="M1" s="137" t="s">
        <v>47</v>
      </c>
      <c r="N1" s="137"/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3" spans="1:18" ht="6" customHeight="1"/>
    <row r="4" spans="1:18" ht="20.25" customHeight="1">
      <c r="A4" s="139" t="s">
        <v>49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25.5" customHeight="1">
      <c r="A5" s="140" t="s">
        <v>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s="78" customFormat="1" ht="18" customHeight="1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18" ht="21" customHeight="1">
      <c r="A7" s="135" t="s">
        <v>52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1:18" ht="16.5" customHeight="1">
      <c r="A8" s="79"/>
      <c r="B8" s="79"/>
    </row>
    <row r="9" spans="1:18" s="80" customFormat="1" ht="18.75" customHeight="1">
      <c r="A9" s="145" t="s">
        <v>53</v>
      </c>
      <c r="B9" s="145" t="s">
        <v>54</v>
      </c>
      <c r="C9" s="136" t="s">
        <v>122</v>
      </c>
      <c r="D9" s="136"/>
      <c r="E9" s="136"/>
      <c r="F9" s="136"/>
      <c r="G9" s="141" t="s">
        <v>123</v>
      </c>
      <c r="H9" s="141"/>
      <c r="I9" s="141"/>
      <c r="J9" s="141"/>
      <c r="K9" s="141" t="s">
        <v>124</v>
      </c>
      <c r="L9" s="141"/>
      <c r="M9" s="141"/>
      <c r="N9" s="141"/>
      <c r="O9" s="136" t="s">
        <v>125</v>
      </c>
      <c r="P9" s="136"/>
      <c r="Q9" s="136"/>
      <c r="R9" s="136"/>
    </row>
    <row r="10" spans="1:18" ht="78.75" customHeight="1">
      <c r="A10" s="145"/>
      <c r="B10" s="145"/>
      <c r="C10" s="82" t="s">
        <v>126</v>
      </c>
      <c r="D10" s="82" t="s">
        <v>55</v>
      </c>
      <c r="E10" s="82" t="s">
        <v>56</v>
      </c>
      <c r="F10" s="83" t="s">
        <v>57</v>
      </c>
      <c r="G10" s="16" t="s">
        <v>126</v>
      </c>
      <c r="H10" s="16" t="s">
        <v>55</v>
      </c>
      <c r="I10" s="16" t="s">
        <v>56</v>
      </c>
      <c r="J10" s="81" t="s">
        <v>57</v>
      </c>
      <c r="K10" s="16" t="s">
        <v>58</v>
      </c>
      <c r="L10" s="16" t="s">
        <v>55</v>
      </c>
      <c r="M10" s="16" t="s">
        <v>56</v>
      </c>
      <c r="N10" s="81" t="s">
        <v>59</v>
      </c>
      <c r="O10" s="82" t="s">
        <v>58</v>
      </c>
      <c r="P10" s="82" t="s">
        <v>55</v>
      </c>
      <c r="Q10" s="82" t="s">
        <v>56</v>
      </c>
      <c r="R10" s="83" t="s">
        <v>59</v>
      </c>
    </row>
    <row r="11" spans="1:18">
      <c r="A11" s="16">
        <v>1</v>
      </c>
      <c r="B11" s="16">
        <v>2</v>
      </c>
      <c r="C11" s="82">
        <v>3</v>
      </c>
      <c r="D11" s="82">
        <v>4</v>
      </c>
      <c r="E11" s="82">
        <v>5</v>
      </c>
      <c r="F11" s="82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82">
        <v>15</v>
      </c>
      <c r="P11" s="82">
        <v>16</v>
      </c>
      <c r="Q11" s="82">
        <v>17</v>
      </c>
      <c r="R11" s="82">
        <v>18</v>
      </c>
    </row>
    <row r="12" spans="1:18" ht="18" customHeight="1">
      <c r="A12" s="146" t="s">
        <v>139</v>
      </c>
      <c r="B12" s="15" t="s">
        <v>60</v>
      </c>
      <c r="C12" s="82">
        <f>C13+C16</f>
        <v>344.5</v>
      </c>
      <c r="D12" s="82">
        <v>1.8</v>
      </c>
      <c r="E12" s="82">
        <v>1.8</v>
      </c>
      <c r="F12" s="111">
        <f>E12/C12</f>
        <v>5.2249637155297535E-3</v>
      </c>
      <c r="G12" s="30">
        <v>837.6</v>
      </c>
      <c r="H12" s="16">
        <v>256.45</v>
      </c>
      <c r="I12" s="16">
        <v>256.45</v>
      </c>
      <c r="J12" s="17">
        <f>I12/G12</f>
        <v>0.30617239732569246</v>
      </c>
      <c r="K12" s="16">
        <v>774.6</v>
      </c>
      <c r="L12" s="16">
        <v>548.5</v>
      </c>
      <c r="M12" s="16">
        <v>548.5</v>
      </c>
      <c r="N12" s="21">
        <v>0.71</v>
      </c>
      <c r="O12" s="55"/>
      <c r="P12" s="55"/>
      <c r="Q12" s="55"/>
      <c r="R12" s="56"/>
    </row>
    <row r="13" spans="1:18" ht="30.75" customHeight="1">
      <c r="A13" s="147"/>
      <c r="B13" s="15" t="s">
        <v>61</v>
      </c>
      <c r="C13" s="55">
        <v>77.5</v>
      </c>
      <c r="D13" s="82">
        <v>1.8</v>
      </c>
      <c r="E13" s="82">
        <v>1.8</v>
      </c>
      <c r="F13" s="111">
        <f>E13/C13</f>
        <v>2.3225806451612905E-2</v>
      </c>
      <c r="G13" s="31">
        <v>570.6</v>
      </c>
      <c r="H13" s="31">
        <v>256.45</v>
      </c>
      <c r="I13" s="31">
        <v>256.45</v>
      </c>
      <c r="J13" s="17">
        <f>I13/G13</f>
        <v>0.44943918682089024</v>
      </c>
      <c r="K13" s="16">
        <v>507.6</v>
      </c>
      <c r="L13" s="16">
        <v>281.5</v>
      </c>
      <c r="M13" s="16">
        <v>281.5</v>
      </c>
      <c r="N13" s="21">
        <v>0.55500000000000005</v>
      </c>
      <c r="O13" s="49"/>
      <c r="P13" s="49"/>
      <c r="Q13" s="49"/>
      <c r="R13" s="50"/>
    </row>
    <row r="14" spans="1:18" ht="33" customHeight="1">
      <c r="A14" s="147"/>
      <c r="B14" s="15" t="s">
        <v>62</v>
      </c>
      <c r="C14" s="82">
        <v>0</v>
      </c>
      <c r="D14" s="82">
        <v>0</v>
      </c>
      <c r="E14" s="82">
        <v>0</v>
      </c>
      <c r="F14" s="111">
        <v>0</v>
      </c>
      <c r="G14" s="16">
        <v>0</v>
      </c>
      <c r="H14" s="16">
        <v>0</v>
      </c>
      <c r="I14" s="16">
        <v>0</v>
      </c>
      <c r="J14" s="46">
        <v>0</v>
      </c>
      <c r="K14" s="16"/>
      <c r="L14" s="16"/>
      <c r="M14" s="16"/>
      <c r="N14" s="21"/>
      <c r="O14" s="49"/>
      <c r="P14" s="49"/>
      <c r="Q14" s="49"/>
      <c r="R14" s="50"/>
    </row>
    <row r="15" spans="1:18" ht="29.25" customHeight="1">
      <c r="A15" s="147"/>
      <c r="B15" s="15" t="s">
        <v>63</v>
      </c>
      <c r="C15" s="82">
        <v>0</v>
      </c>
      <c r="D15" s="82">
        <v>0</v>
      </c>
      <c r="E15" s="82">
        <v>0</v>
      </c>
      <c r="F15" s="111">
        <v>0</v>
      </c>
      <c r="G15" s="16">
        <v>267</v>
      </c>
      <c r="H15" s="16">
        <v>0</v>
      </c>
      <c r="I15" s="16">
        <v>0</v>
      </c>
      <c r="J15" s="46">
        <v>0</v>
      </c>
      <c r="K15" s="16">
        <v>267</v>
      </c>
      <c r="L15" s="16">
        <v>267</v>
      </c>
      <c r="M15" s="16">
        <v>267</v>
      </c>
      <c r="N15" s="21">
        <v>1</v>
      </c>
      <c r="O15" s="49"/>
      <c r="P15" s="49"/>
      <c r="Q15" s="49"/>
      <c r="R15" s="50"/>
    </row>
    <row r="16" spans="1:18" ht="15.75" customHeight="1">
      <c r="A16" s="148"/>
      <c r="B16" s="15" t="s">
        <v>64</v>
      </c>
      <c r="C16" s="82">
        <v>267</v>
      </c>
      <c r="D16" s="82">
        <v>0</v>
      </c>
      <c r="E16" s="82">
        <v>0</v>
      </c>
      <c r="F16" s="111">
        <f>E16/C16</f>
        <v>0</v>
      </c>
      <c r="G16" s="16">
        <v>0</v>
      </c>
      <c r="H16" s="16">
        <v>0</v>
      </c>
      <c r="I16" s="16">
        <v>0</v>
      </c>
      <c r="J16" s="46">
        <v>0</v>
      </c>
      <c r="K16" s="16">
        <v>0</v>
      </c>
      <c r="L16" s="16">
        <v>0</v>
      </c>
      <c r="M16" s="16">
        <v>0</v>
      </c>
      <c r="N16" s="46">
        <v>0</v>
      </c>
      <c r="O16" s="49"/>
      <c r="P16" s="49"/>
      <c r="Q16" s="49"/>
      <c r="R16" s="49"/>
    </row>
    <row r="17" spans="1:18" ht="19.5" customHeight="1">
      <c r="A17" s="142" t="s">
        <v>140</v>
      </c>
      <c r="B17" s="15" t="s">
        <v>60</v>
      </c>
      <c r="C17" s="82">
        <f>C18+C20</f>
        <v>344.5</v>
      </c>
      <c r="D17" s="82">
        <v>1.8</v>
      </c>
      <c r="E17" s="82">
        <v>1.8</v>
      </c>
      <c r="F17" s="111">
        <f>E17/C17</f>
        <v>5.2249637155297535E-3</v>
      </c>
      <c r="G17" s="16">
        <v>837.6</v>
      </c>
      <c r="H17" s="16">
        <v>256.45</v>
      </c>
      <c r="I17" s="16">
        <v>256.45</v>
      </c>
      <c r="J17" s="46">
        <f>I17/G17</f>
        <v>0.30617239732569246</v>
      </c>
      <c r="K17" s="16">
        <v>774.6</v>
      </c>
      <c r="L17" s="16">
        <v>548.5</v>
      </c>
      <c r="M17" s="16">
        <v>548.5</v>
      </c>
      <c r="N17" s="21">
        <v>0.71</v>
      </c>
      <c r="O17" s="49"/>
      <c r="P17" s="49"/>
      <c r="Q17" s="49"/>
      <c r="R17" s="49"/>
    </row>
    <row r="18" spans="1:18" ht="30" customHeight="1">
      <c r="A18" s="143"/>
      <c r="B18" s="15" t="s">
        <v>61</v>
      </c>
      <c r="C18" s="82">
        <v>77.5</v>
      </c>
      <c r="D18" s="82">
        <v>1.8</v>
      </c>
      <c r="E18" s="82">
        <v>1.8</v>
      </c>
      <c r="F18" s="111">
        <f>E18/C18</f>
        <v>2.3225806451612905E-2</v>
      </c>
      <c r="G18" s="16">
        <v>570.6</v>
      </c>
      <c r="H18" s="16">
        <v>256.45</v>
      </c>
      <c r="I18" s="16">
        <v>256.45</v>
      </c>
      <c r="J18" s="46">
        <f>I18/G18</f>
        <v>0.44943918682089024</v>
      </c>
      <c r="K18" s="16">
        <v>507.6</v>
      </c>
      <c r="L18" s="16">
        <v>281.5</v>
      </c>
      <c r="M18" s="16">
        <v>281.5</v>
      </c>
      <c r="N18" s="21">
        <v>0.55500000000000005</v>
      </c>
      <c r="O18" s="49"/>
      <c r="P18" s="49"/>
      <c r="Q18" s="49"/>
      <c r="R18" s="49"/>
    </row>
    <row r="19" spans="1:18" ht="29.25" customHeight="1">
      <c r="A19" s="143"/>
      <c r="B19" s="15" t="s">
        <v>62</v>
      </c>
      <c r="C19" s="82">
        <v>0</v>
      </c>
      <c r="D19" s="82">
        <v>0</v>
      </c>
      <c r="E19" s="82">
        <v>0</v>
      </c>
      <c r="F19" s="111">
        <v>0</v>
      </c>
      <c r="G19" s="16">
        <v>0</v>
      </c>
      <c r="H19" s="16">
        <v>0</v>
      </c>
      <c r="I19" s="16">
        <v>0</v>
      </c>
      <c r="J19" s="46">
        <v>0</v>
      </c>
      <c r="K19" s="16"/>
      <c r="L19" s="16"/>
      <c r="M19" s="16"/>
      <c r="N19" s="21"/>
      <c r="O19" s="49"/>
      <c r="P19" s="49"/>
      <c r="Q19" s="49"/>
      <c r="R19" s="49"/>
    </row>
    <row r="20" spans="1:18" ht="38.25" customHeight="1">
      <c r="A20" s="143"/>
      <c r="B20" s="15" t="s">
        <v>63</v>
      </c>
      <c r="C20" s="82">
        <v>267</v>
      </c>
      <c r="D20" s="82">
        <v>0</v>
      </c>
      <c r="E20" s="82">
        <v>0</v>
      </c>
      <c r="F20" s="111">
        <f>E20/C20</f>
        <v>0</v>
      </c>
      <c r="G20" s="16">
        <v>267</v>
      </c>
      <c r="H20" s="16">
        <v>0</v>
      </c>
      <c r="I20" s="16">
        <v>0</v>
      </c>
      <c r="J20" s="46">
        <v>0</v>
      </c>
      <c r="K20" s="16">
        <v>267</v>
      </c>
      <c r="L20" s="16">
        <v>267</v>
      </c>
      <c r="M20" s="16">
        <v>267</v>
      </c>
      <c r="N20" s="21">
        <v>1</v>
      </c>
      <c r="O20" s="49"/>
      <c r="P20" s="49"/>
      <c r="Q20" s="49"/>
      <c r="R20" s="49"/>
    </row>
    <row r="21" spans="1:18" ht="20.25" customHeight="1">
      <c r="A21" s="144"/>
      <c r="B21" s="15" t="s">
        <v>64</v>
      </c>
      <c r="C21" s="82">
        <v>0</v>
      </c>
      <c r="D21" s="82">
        <v>0</v>
      </c>
      <c r="E21" s="82">
        <v>0</v>
      </c>
      <c r="F21" s="111">
        <v>0</v>
      </c>
      <c r="G21" s="16">
        <v>0</v>
      </c>
      <c r="H21" s="16">
        <v>0</v>
      </c>
      <c r="I21" s="16">
        <v>0</v>
      </c>
      <c r="J21" s="46">
        <v>0</v>
      </c>
      <c r="K21" s="16">
        <v>0</v>
      </c>
      <c r="L21" s="16">
        <v>0</v>
      </c>
      <c r="M21" s="16">
        <v>0</v>
      </c>
      <c r="N21" s="46">
        <v>0</v>
      </c>
      <c r="O21" s="49"/>
      <c r="P21" s="49"/>
      <c r="Q21" s="49"/>
      <c r="R21" s="49"/>
    </row>
    <row r="22" spans="1:18" ht="19.5" customHeight="1">
      <c r="A22" s="149" t="s">
        <v>141</v>
      </c>
      <c r="B22" s="15" t="s">
        <v>60</v>
      </c>
      <c r="C22" s="82">
        <v>1071.0999999999999</v>
      </c>
      <c r="D22" s="82">
        <v>0</v>
      </c>
      <c r="E22" s="82">
        <v>0</v>
      </c>
      <c r="F22" s="113">
        <v>0</v>
      </c>
      <c r="G22" s="16">
        <v>1071.0999999999999</v>
      </c>
      <c r="H22" s="16">
        <v>1021.1</v>
      </c>
      <c r="I22" s="16">
        <v>1021.1</v>
      </c>
      <c r="J22" s="46">
        <f>I22/G22</f>
        <v>0.95331901783213524</v>
      </c>
      <c r="K22" s="24">
        <v>1071.0999999999999</v>
      </c>
      <c r="L22" s="31">
        <v>1071.0999999999999</v>
      </c>
      <c r="M22" s="31">
        <v>1071.0999999999999</v>
      </c>
      <c r="N22" s="46">
        <f>M22/K22</f>
        <v>1</v>
      </c>
      <c r="O22" s="49"/>
      <c r="P22" s="49"/>
      <c r="Q22" s="49"/>
      <c r="R22" s="49"/>
    </row>
    <row r="23" spans="1:18" ht="35.25" customHeight="1">
      <c r="A23" s="150"/>
      <c r="B23" s="15" t="s">
        <v>61</v>
      </c>
      <c r="C23" s="82">
        <v>56.6</v>
      </c>
      <c r="D23" s="82">
        <v>0</v>
      </c>
      <c r="E23" s="82">
        <v>0</v>
      </c>
      <c r="F23" s="113">
        <v>0</v>
      </c>
      <c r="G23" s="16">
        <v>56.6</v>
      </c>
      <c r="H23" s="16">
        <v>51.1</v>
      </c>
      <c r="I23" s="16">
        <v>51.1</v>
      </c>
      <c r="J23" s="46">
        <f t="shared" ref="J23:J30" si="0">I23/G23</f>
        <v>0.90282685512367489</v>
      </c>
      <c r="K23" s="33">
        <v>56.6</v>
      </c>
      <c r="L23" s="33">
        <v>56.6</v>
      </c>
      <c r="M23" s="33">
        <v>56.6</v>
      </c>
      <c r="N23" s="46">
        <f>M23/K23</f>
        <v>1</v>
      </c>
      <c r="O23" s="49"/>
      <c r="P23" s="49"/>
      <c r="Q23" s="49"/>
      <c r="R23" s="49"/>
    </row>
    <row r="24" spans="1:18" ht="30" customHeight="1">
      <c r="A24" s="150"/>
      <c r="B24" s="15" t="s">
        <v>62</v>
      </c>
      <c r="C24" s="82">
        <v>0</v>
      </c>
      <c r="D24" s="82">
        <v>0</v>
      </c>
      <c r="E24" s="82">
        <v>0</v>
      </c>
      <c r="F24" s="113">
        <v>0</v>
      </c>
      <c r="G24" s="16">
        <v>0</v>
      </c>
      <c r="H24" s="16">
        <v>0</v>
      </c>
      <c r="I24" s="16">
        <v>0</v>
      </c>
      <c r="J24" s="46">
        <v>0</v>
      </c>
      <c r="K24" s="31">
        <v>0</v>
      </c>
      <c r="L24" s="31">
        <v>0</v>
      </c>
      <c r="M24" s="31">
        <v>0</v>
      </c>
      <c r="N24" s="46">
        <v>0</v>
      </c>
      <c r="O24" s="49"/>
      <c r="P24" s="49"/>
      <c r="Q24" s="49"/>
      <c r="R24" s="49"/>
    </row>
    <row r="25" spans="1:18" ht="32.25" customHeight="1">
      <c r="A25" s="150"/>
      <c r="B25" s="15" t="s">
        <v>63</v>
      </c>
      <c r="C25" s="82">
        <v>1014.5</v>
      </c>
      <c r="D25" s="82">
        <v>0</v>
      </c>
      <c r="E25" s="82">
        <v>0</v>
      </c>
      <c r="F25" s="113">
        <v>0</v>
      </c>
      <c r="G25" s="16">
        <v>1014.5</v>
      </c>
      <c r="H25" s="16">
        <v>970</v>
      </c>
      <c r="I25" s="16">
        <v>970</v>
      </c>
      <c r="J25" s="46">
        <f t="shared" si="0"/>
        <v>0.95613602759980287</v>
      </c>
      <c r="K25" s="24">
        <v>1014.5</v>
      </c>
      <c r="L25" s="24">
        <v>1014.5</v>
      </c>
      <c r="M25" s="24">
        <v>1014.5</v>
      </c>
      <c r="N25" s="46">
        <f>M25/K25</f>
        <v>1</v>
      </c>
      <c r="O25" s="49"/>
      <c r="P25" s="49"/>
      <c r="Q25" s="49"/>
      <c r="R25" s="49"/>
    </row>
    <row r="26" spans="1:18" ht="20.25" customHeight="1">
      <c r="A26" s="151"/>
      <c r="B26" s="15" t="s">
        <v>64</v>
      </c>
      <c r="C26" s="82">
        <v>0</v>
      </c>
      <c r="D26" s="82">
        <v>0</v>
      </c>
      <c r="E26" s="82">
        <v>0</v>
      </c>
      <c r="F26" s="113">
        <v>0</v>
      </c>
      <c r="G26" s="16">
        <v>0</v>
      </c>
      <c r="H26" s="16">
        <v>0</v>
      </c>
      <c r="I26" s="16">
        <v>0</v>
      </c>
      <c r="J26" s="46">
        <v>0</v>
      </c>
      <c r="K26" s="31">
        <v>0</v>
      </c>
      <c r="L26" s="31">
        <v>0</v>
      </c>
      <c r="M26" s="31">
        <v>0</v>
      </c>
      <c r="N26" s="46">
        <v>0</v>
      </c>
      <c r="O26" s="49"/>
      <c r="P26" s="49"/>
      <c r="Q26" s="49"/>
      <c r="R26" s="49"/>
    </row>
    <row r="27" spans="1:18" ht="18" customHeight="1">
      <c r="A27" s="146" t="s">
        <v>142</v>
      </c>
      <c r="B27" s="15" t="s">
        <v>60</v>
      </c>
      <c r="C27" s="87">
        <v>1071.0999999999999</v>
      </c>
      <c r="D27" s="55">
        <v>0</v>
      </c>
      <c r="E27" s="82">
        <v>0</v>
      </c>
      <c r="F27" s="113">
        <v>0</v>
      </c>
      <c r="G27" s="24">
        <v>1071.0999999999999</v>
      </c>
      <c r="H27" s="31">
        <v>1021.1</v>
      </c>
      <c r="I27" s="31">
        <v>1021.1</v>
      </c>
      <c r="J27" s="46">
        <f t="shared" si="0"/>
        <v>0.95331901783213524</v>
      </c>
      <c r="K27" s="24">
        <v>1071.0999999999999</v>
      </c>
      <c r="L27" s="31">
        <v>1071.0999999999999</v>
      </c>
      <c r="M27" s="31">
        <v>1071.0999999999999</v>
      </c>
      <c r="N27" s="46">
        <f>M27/K27</f>
        <v>1</v>
      </c>
      <c r="O27" s="49"/>
      <c r="P27" s="49"/>
      <c r="Q27" s="49"/>
      <c r="R27" s="50"/>
    </row>
    <row r="28" spans="1:18" ht="36" customHeight="1">
      <c r="A28" s="147"/>
      <c r="B28" s="15" t="s">
        <v>61</v>
      </c>
      <c r="C28" s="114">
        <v>56.6</v>
      </c>
      <c r="D28" s="55">
        <v>0</v>
      </c>
      <c r="E28" s="82">
        <v>0</v>
      </c>
      <c r="F28" s="113">
        <v>0</v>
      </c>
      <c r="G28" s="33">
        <v>56.6</v>
      </c>
      <c r="H28" s="31">
        <v>51.1</v>
      </c>
      <c r="I28" s="31">
        <v>51.1</v>
      </c>
      <c r="J28" s="46">
        <f t="shared" si="0"/>
        <v>0.90282685512367489</v>
      </c>
      <c r="K28" s="33">
        <v>56.6</v>
      </c>
      <c r="L28" s="33">
        <v>56.6</v>
      </c>
      <c r="M28" s="33">
        <v>56.6</v>
      </c>
      <c r="N28" s="46">
        <f>M28/K28</f>
        <v>1</v>
      </c>
      <c r="O28" s="51"/>
      <c r="P28" s="51"/>
      <c r="Q28" s="51"/>
      <c r="R28" s="50"/>
    </row>
    <row r="29" spans="1:18" ht="27.75" customHeight="1">
      <c r="A29" s="147"/>
      <c r="B29" s="15" t="s">
        <v>62</v>
      </c>
      <c r="C29" s="55">
        <v>0</v>
      </c>
      <c r="D29" s="55">
        <v>0</v>
      </c>
      <c r="E29" s="82">
        <v>0</v>
      </c>
      <c r="F29" s="113">
        <v>0</v>
      </c>
      <c r="G29" s="31">
        <v>0</v>
      </c>
      <c r="H29" s="31">
        <v>0</v>
      </c>
      <c r="I29" s="31">
        <v>0</v>
      </c>
      <c r="J29" s="46">
        <v>0</v>
      </c>
      <c r="K29" s="31">
        <v>0</v>
      </c>
      <c r="L29" s="31">
        <v>0</v>
      </c>
      <c r="M29" s="31">
        <v>0</v>
      </c>
      <c r="N29" s="46">
        <v>0</v>
      </c>
      <c r="O29" s="49"/>
      <c r="P29" s="49"/>
      <c r="Q29" s="49"/>
      <c r="R29" s="50"/>
    </row>
    <row r="30" spans="1:18" ht="36" customHeight="1">
      <c r="A30" s="147"/>
      <c r="B30" s="15" t="s">
        <v>63</v>
      </c>
      <c r="C30" s="112">
        <v>1014.5</v>
      </c>
      <c r="D30" s="55">
        <v>0</v>
      </c>
      <c r="E30" s="82">
        <v>0</v>
      </c>
      <c r="F30" s="113">
        <v>0</v>
      </c>
      <c r="G30" s="24">
        <v>1014.5</v>
      </c>
      <c r="H30" s="31">
        <v>970</v>
      </c>
      <c r="I30" s="31">
        <v>970</v>
      </c>
      <c r="J30" s="46">
        <f t="shared" si="0"/>
        <v>0.95613602759980287</v>
      </c>
      <c r="K30" s="24">
        <v>1014.5</v>
      </c>
      <c r="L30" s="24">
        <v>1014.5</v>
      </c>
      <c r="M30" s="24">
        <v>1014.5</v>
      </c>
      <c r="N30" s="46">
        <f>M30/K30</f>
        <v>1</v>
      </c>
      <c r="O30" s="49"/>
      <c r="P30" s="49"/>
      <c r="Q30" s="49"/>
      <c r="R30" s="50"/>
    </row>
    <row r="31" spans="1:18" ht="25.5" customHeight="1">
      <c r="A31" s="148"/>
      <c r="B31" s="15" t="s">
        <v>64</v>
      </c>
      <c r="C31" s="55">
        <v>0</v>
      </c>
      <c r="D31" s="55">
        <v>0</v>
      </c>
      <c r="E31" s="82">
        <v>0</v>
      </c>
      <c r="F31" s="113">
        <v>0</v>
      </c>
      <c r="G31" s="31">
        <v>0</v>
      </c>
      <c r="H31" s="31">
        <v>0</v>
      </c>
      <c r="I31" s="31">
        <v>0</v>
      </c>
      <c r="J31" s="46">
        <v>0</v>
      </c>
      <c r="K31" s="31">
        <v>0</v>
      </c>
      <c r="L31" s="31">
        <v>0</v>
      </c>
      <c r="M31" s="31">
        <v>0</v>
      </c>
      <c r="N31" s="46">
        <v>0</v>
      </c>
      <c r="O31" s="49"/>
      <c r="P31" s="49"/>
      <c r="Q31" s="49"/>
      <c r="R31" s="50"/>
    </row>
    <row r="33" spans="1:3">
      <c r="A33" s="84" t="s">
        <v>65</v>
      </c>
      <c r="B33" s="84" t="s">
        <v>66</v>
      </c>
    </row>
    <row r="37" spans="1:3">
      <c r="C37" s="116"/>
    </row>
  </sheetData>
  <mergeCells count="16">
    <mergeCell ref="A17:A21"/>
    <mergeCell ref="B9:B10"/>
    <mergeCell ref="A27:A31"/>
    <mergeCell ref="A9:A10"/>
    <mergeCell ref="A22:A26"/>
    <mergeCell ref="A12:A16"/>
    <mergeCell ref="A6:R6"/>
    <mergeCell ref="A7:R7"/>
    <mergeCell ref="O9:R9"/>
    <mergeCell ref="M1:R1"/>
    <mergeCell ref="M2:R2"/>
    <mergeCell ref="A4:R4"/>
    <mergeCell ref="A5:R5"/>
    <mergeCell ref="K9:N9"/>
    <mergeCell ref="C9:F9"/>
    <mergeCell ref="G9:J9"/>
  </mergeCells>
  <phoneticPr fontId="16" type="noConversion"/>
  <hyperlinks>
    <hyperlink ref="M2" location="sub_1000" display="sub_1000"/>
  </hyperlinks>
  <pageMargins left="0.9055118110236221" right="0.11811023622047245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22" workbookViewId="0">
      <selection activeCell="B33" sqref="A33:XFD33"/>
    </sheetView>
  </sheetViews>
  <sheetFormatPr defaultColWidth="12.28515625" defaultRowHeight="15"/>
  <cols>
    <col min="1" max="1" width="23.140625" customWidth="1"/>
    <col min="2" max="2" width="20.42578125" customWidth="1"/>
    <col min="3" max="3" width="13.5703125" customWidth="1"/>
    <col min="4" max="5" width="9.85546875" customWidth="1"/>
    <col min="6" max="6" width="12" customWidth="1"/>
    <col min="7" max="7" width="12.85546875" customWidth="1"/>
    <col min="8" max="8" width="10.7109375" customWidth="1"/>
    <col min="9" max="9" width="10.140625" customWidth="1"/>
    <col min="10" max="10" width="11.42578125" customWidth="1"/>
    <col min="11" max="11" width="12.7109375" customWidth="1"/>
    <col min="12" max="13" width="10.5703125" customWidth="1"/>
    <col min="14" max="14" width="12.28515625" customWidth="1"/>
    <col min="15" max="15" width="12.7109375" customWidth="1"/>
    <col min="16" max="16" width="10.140625" customWidth="1"/>
    <col min="17" max="17" width="9.85546875" customWidth="1"/>
    <col min="18" max="18" width="10.42578125" customWidth="1"/>
    <col min="19" max="243" width="9.140625" customWidth="1"/>
    <col min="244" max="244" width="31.5703125" customWidth="1"/>
    <col min="245" max="245" width="33.5703125" customWidth="1"/>
    <col min="246" max="246" width="14" customWidth="1"/>
    <col min="247" max="247" width="13.42578125" customWidth="1"/>
    <col min="248" max="248" width="12.140625" customWidth="1"/>
    <col min="249" max="249" width="14.28515625" customWidth="1"/>
    <col min="250" max="251" width="14.140625" customWidth="1"/>
    <col min="252" max="252" width="13" customWidth="1"/>
    <col min="253" max="253" width="14.85546875" customWidth="1"/>
    <col min="254" max="254" width="15.28515625" customWidth="1"/>
    <col min="255" max="255" width="14.28515625" customWidth="1"/>
  </cols>
  <sheetData>
    <row r="1" spans="1:18">
      <c r="M1" s="39"/>
      <c r="N1" s="137" t="s">
        <v>47</v>
      </c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3" spans="1:18" ht="6" customHeight="1"/>
    <row r="4" spans="1:18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24.75" customHeight="1">
      <c r="A5" s="154" t="s">
        <v>67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s="9" customFormat="1" ht="17.25" customHeight="1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22.5" customHeight="1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20.25" customHeight="1">
      <c r="A8" s="10"/>
      <c r="B8" s="10"/>
    </row>
    <row r="9" spans="1:18" s="11" customFormat="1" ht="21.75" customHeight="1">
      <c r="A9" s="157" t="s">
        <v>53</v>
      </c>
      <c r="B9" s="157" t="s">
        <v>54</v>
      </c>
      <c r="C9" s="156" t="s">
        <v>122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O9" s="156" t="s">
        <v>125</v>
      </c>
      <c r="P9" s="156"/>
      <c r="Q9" s="156"/>
      <c r="R9" s="156"/>
    </row>
    <row r="10" spans="1:18" ht="77.25" customHeight="1">
      <c r="A10" s="157"/>
      <c r="B10" s="157"/>
      <c r="C10" s="12" t="s">
        <v>128</v>
      </c>
      <c r="D10" s="12" t="s">
        <v>55</v>
      </c>
      <c r="E10" s="12" t="s">
        <v>56</v>
      </c>
      <c r="F10" s="13" t="s">
        <v>57</v>
      </c>
      <c r="G10" s="12" t="s">
        <v>129</v>
      </c>
      <c r="H10" s="12" t="s">
        <v>55</v>
      </c>
      <c r="I10" s="12" t="s">
        <v>56</v>
      </c>
      <c r="J10" s="13" t="s">
        <v>57</v>
      </c>
      <c r="K10" s="12" t="s">
        <v>129</v>
      </c>
      <c r="L10" s="12" t="s">
        <v>55</v>
      </c>
      <c r="M10" s="12" t="s">
        <v>56</v>
      </c>
      <c r="N10" s="13" t="s">
        <v>57</v>
      </c>
      <c r="O10" s="12" t="s">
        <v>113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7">
        <v>15</v>
      </c>
      <c r="P11" s="37">
        <v>16</v>
      </c>
      <c r="Q11" s="37">
        <v>17</v>
      </c>
      <c r="R11" s="37">
        <v>18</v>
      </c>
    </row>
    <row r="12" spans="1:18" ht="18" customHeight="1">
      <c r="A12" s="149" t="s">
        <v>147</v>
      </c>
      <c r="B12" s="14" t="s">
        <v>60</v>
      </c>
      <c r="C12" s="82">
        <v>30</v>
      </c>
      <c r="D12" s="82">
        <v>18</v>
      </c>
      <c r="E12" s="82">
        <v>18</v>
      </c>
      <c r="F12" s="98">
        <v>0.6</v>
      </c>
      <c r="G12" s="23">
        <v>130</v>
      </c>
      <c r="H12" s="23">
        <v>101</v>
      </c>
      <c r="I12" s="23">
        <v>101</v>
      </c>
      <c r="J12" s="21">
        <f>I12/G12</f>
        <v>0.77692307692307694</v>
      </c>
      <c r="K12" s="23">
        <v>130</v>
      </c>
      <c r="L12" s="23">
        <v>101</v>
      </c>
      <c r="M12" s="23">
        <v>101</v>
      </c>
      <c r="N12" s="21">
        <f>M12/K12</f>
        <v>0.77692307692307694</v>
      </c>
      <c r="O12" s="24"/>
      <c r="P12" s="24"/>
      <c r="Q12" s="24"/>
      <c r="R12" s="25"/>
    </row>
    <row r="13" spans="1:18" ht="48.75" customHeight="1">
      <c r="A13" s="150"/>
      <c r="B13" s="15" t="s">
        <v>61</v>
      </c>
      <c r="C13" s="82">
        <v>30</v>
      </c>
      <c r="D13" s="82">
        <v>18</v>
      </c>
      <c r="E13" s="82">
        <v>18</v>
      </c>
      <c r="F13" s="98">
        <v>0.6</v>
      </c>
      <c r="G13" s="23">
        <v>130</v>
      </c>
      <c r="H13" s="23">
        <v>101</v>
      </c>
      <c r="I13" s="23">
        <v>101</v>
      </c>
      <c r="J13" s="21">
        <f>I13/G13</f>
        <v>0.77692307692307694</v>
      </c>
      <c r="K13" s="23">
        <v>130</v>
      </c>
      <c r="L13" s="23">
        <v>101</v>
      </c>
      <c r="M13" s="23">
        <v>101</v>
      </c>
      <c r="N13" s="21">
        <f>M13/K13</f>
        <v>0.77692307692307694</v>
      </c>
      <c r="O13" s="24"/>
      <c r="P13" s="24"/>
      <c r="Q13" s="24"/>
      <c r="R13" s="25"/>
    </row>
    <row r="14" spans="1:18" ht="48" customHeight="1">
      <c r="A14" s="150"/>
      <c r="B14" s="15" t="s">
        <v>62</v>
      </c>
      <c r="C14" s="115">
        <v>0</v>
      </c>
      <c r="D14" s="115">
        <v>0</v>
      </c>
      <c r="E14" s="115">
        <v>0</v>
      </c>
      <c r="F14" s="113">
        <v>0</v>
      </c>
      <c r="G14" s="23">
        <v>0</v>
      </c>
      <c r="H14" s="23">
        <v>0</v>
      </c>
      <c r="I14" s="23">
        <v>0</v>
      </c>
      <c r="J14" s="21">
        <v>0</v>
      </c>
      <c r="K14" s="23">
        <v>0</v>
      </c>
      <c r="L14" s="23">
        <v>0</v>
      </c>
      <c r="M14" s="23">
        <v>0</v>
      </c>
      <c r="N14" s="21">
        <v>0</v>
      </c>
      <c r="O14" s="24"/>
      <c r="P14" s="24"/>
      <c r="Q14" s="24"/>
      <c r="R14" s="47"/>
    </row>
    <row r="15" spans="1:18" ht="60" customHeight="1">
      <c r="A15" s="150"/>
      <c r="B15" s="15" t="s">
        <v>63</v>
      </c>
      <c r="C15" s="115">
        <v>0</v>
      </c>
      <c r="D15" s="115">
        <v>0</v>
      </c>
      <c r="E15" s="115">
        <v>0</v>
      </c>
      <c r="F15" s="113">
        <v>0</v>
      </c>
      <c r="G15" s="23">
        <v>0</v>
      </c>
      <c r="H15" s="23">
        <v>0</v>
      </c>
      <c r="I15" s="23">
        <v>0</v>
      </c>
      <c r="J15" s="21">
        <v>0</v>
      </c>
      <c r="K15" s="23">
        <v>0</v>
      </c>
      <c r="L15" s="23">
        <v>0</v>
      </c>
      <c r="M15" s="23">
        <v>0</v>
      </c>
      <c r="N15" s="21">
        <v>0</v>
      </c>
      <c r="O15" s="24"/>
      <c r="P15" s="24"/>
      <c r="Q15" s="24"/>
      <c r="R15" s="47"/>
    </row>
    <row r="16" spans="1:18" ht="17.25" customHeight="1">
      <c r="A16" s="151"/>
      <c r="B16" s="15" t="s">
        <v>64</v>
      </c>
      <c r="C16" s="115">
        <v>0</v>
      </c>
      <c r="D16" s="115">
        <v>0</v>
      </c>
      <c r="E16" s="115">
        <v>0</v>
      </c>
      <c r="F16" s="113">
        <v>0</v>
      </c>
      <c r="G16" s="23">
        <v>0</v>
      </c>
      <c r="H16" s="23">
        <v>0</v>
      </c>
      <c r="I16" s="23">
        <v>0</v>
      </c>
      <c r="J16" s="21">
        <v>0</v>
      </c>
      <c r="K16" s="23">
        <v>0</v>
      </c>
      <c r="L16" s="23">
        <v>0</v>
      </c>
      <c r="M16" s="23">
        <v>0</v>
      </c>
      <c r="N16" s="21">
        <v>0</v>
      </c>
      <c r="O16" s="24"/>
      <c r="P16" s="24"/>
      <c r="Q16" s="24"/>
      <c r="R16" s="47"/>
    </row>
    <row r="17" spans="1:18" ht="21.75" customHeight="1">
      <c r="A17" s="149" t="s">
        <v>148</v>
      </c>
      <c r="B17" s="14" t="s">
        <v>60</v>
      </c>
      <c r="C17" s="95">
        <v>30</v>
      </c>
      <c r="D17" s="115">
        <v>18</v>
      </c>
      <c r="E17" s="115">
        <v>18</v>
      </c>
      <c r="F17" s="113">
        <v>0.6</v>
      </c>
      <c r="G17" s="23">
        <v>130</v>
      </c>
      <c r="H17" s="23">
        <v>101</v>
      </c>
      <c r="I17" s="23">
        <v>101</v>
      </c>
      <c r="J17" s="21">
        <f>I17/G17</f>
        <v>0.77692307692307694</v>
      </c>
      <c r="K17" s="23">
        <v>130</v>
      </c>
      <c r="L17" s="23">
        <v>101</v>
      </c>
      <c r="M17" s="23">
        <v>101</v>
      </c>
      <c r="N17" s="21">
        <f>M17/K17</f>
        <v>0.77692307692307694</v>
      </c>
      <c r="O17" s="24"/>
      <c r="P17" s="24"/>
      <c r="Q17" s="24"/>
      <c r="R17" s="25"/>
    </row>
    <row r="18" spans="1:18" ht="45.75" customHeight="1">
      <c r="A18" s="150"/>
      <c r="B18" s="15" t="s">
        <v>61</v>
      </c>
      <c r="C18" s="82">
        <v>30</v>
      </c>
      <c r="D18" s="115">
        <v>18</v>
      </c>
      <c r="E18" s="115">
        <v>18</v>
      </c>
      <c r="F18" s="113">
        <v>0.6</v>
      </c>
      <c r="G18" s="23">
        <v>130</v>
      </c>
      <c r="H18" s="23">
        <v>101</v>
      </c>
      <c r="I18" s="23">
        <v>101</v>
      </c>
      <c r="J18" s="21">
        <f>I18/G18</f>
        <v>0.77692307692307694</v>
      </c>
      <c r="K18" s="23">
        <v>130</v>
      </c>
      <c r="L18" s="23">
        <v>101</v>
      </c>
      <c r="M18" s="23">
        <v>101</v>
      </c>
      <c r="N18" s="21">
        <f>M18/K18</f>
        <v>0.77692307692307694</v>
      </c>
      <c r="O18" s="24"/>
      <c r="P18" s="24"/>
      <c r="Q18" s="24"/>
      <c r="R18" s="47"/>
    </row>
    <row r="19" spans="1:18" ht="55.5" customHeight="1">
      <c r="A19" s="150"/>
      <c r="B19" s="15" t="s">
        <v>62</v>
      </c>
      <c r="C19" s="115">
        <v>0</v>
      </c>
      <c r="D19" s="115">
        <v>0</v>
      </c>
      <c r="E19" s="115">
        <v>0</v>
      </c>
      <c r="F19" s="113">
        <v>0</v>
      </c>
      <c r="G19" s="23">
        <v>0</v>
      </c>
      <c r="H19" s="23">
        <v>0</v>
      </c>
      <c r="I19" s="23">
        <v>0</v>
      </c>
      <c r="J19" s="21">
        <v>0</v>
      </c>
      <c r="K19" s="23">
        <v>0</v>
      </c>
      <c r="L19" s="23">
        <v>0</v>
      </c>
      <c r="M19" s="23">
        <v>0</v>
      </c>
      <c r="N19" s="21">
        <v>0</v>
      </c>
      <c r="O19" s="24"/>
      <c r="P19" s="24"/>
      <c r="Q19" s="24"/>
      <c r="R19" s="47"/>
    </row>
    <row r="20" spans="1:18" ht="43.5" customHeight="1">
      <c r="A20" s="150"/>
      <c r="B20" s="15" t="s">
        <v>63</v>
      </c>
      <c r="C20" s="95">
        <v>0</v>
      </c>
      <c r="D20" s="115">
        <v>0</v>
      </c>
      <c r="E20" s="115">
        <v>0</v>
      </c>
      <c r="F20" s="113">
        <v>0</v>
      </c>
      <c r="G20" s="23">
        <v>0</v>
      </c>
      <c r="H20" s="23">
        <v>0</v>
      </c>
      <c r="I20" s="23">
        <v>0</v>
      </c>
      <c r="J20" s="21">
        <v>0</v>
      </c>
      <c r="K20" s="23">
        <v>0</v>
      </c>
      <c r="L20" s="23">
        <v>0</v>
      </c>
      <c r="M20" s="23">
        <v>0</v>
      </c>
      <c r="N20" s="21">
        <v>0</v>
      </c>
      <c r="O20" s="24"/>
      <c r="P20" s="24"/>
      <c r="Q20" s="24"/>
      <c r="R20" s="47"/>
    </row>
    <row r="21" spans="1:18" ht="19.5" customHeight="1">
      <c r="A21" s="151"/>
      <c r="B21" s="15" t="s">
        <v>64</v>
      </c>
      <c r="C21" s="115">
        <v>0</v>
      </c>
      <c r="D21" s="115">
        <v>0</v>
      </c>
      <c r="E21" s="115">
        <v>0</v>
      </c>
      <c r="F21" s="113">
        <v>0</v>
      </c>
      <c r="G21" s="48">
        <v>0</v>
      </c>
      <c r="H21" s="48">
        <v>0</v>
      </c>
      <c r="I21" s="48">
        <v>0</v>
      </c>
      <c r="J21" s="21">
        <v>0</v>
      </c>
      <c r="K21" s="48">
        <v>0</v>
      </c>
      <c r="L21" s="48">
        <v>0</v>
      </c>
      <c r="M21" s="48">
        <v>0</v>
      </c>
      <c r="N21" s="21">
        <v>0</v>
      </c>
      <c r="O21" s="24"/>
      <c r="P21" s="24"/>
      <c r="Q21" s="24"/>
      <c r="R21" s="47"/>
    </row>
    <row r="22" spans="1:18">
      <c r="A22" s="149" t="s">
        <v>149</v>
      </c>
      <c r="B22" s="14" t="s">
        <v>60</v>
      </c>
      <c r="C22" s="82">
        <f>C27+C32</f>
        <v>818.9</v>
      </c>
      <c r="D22" s="115">
        <v>0</v>
      </c>
      <c r="E22" s="115">
        <v>0</v>
      </c>
      <c r="F22" s="113">
        <v>0</v>
      </c>
      <c r="G22" s="23">
        <f>G27+G32</f>
        <v>853.9</v>
      </c>
      <c r="H22" s="23">
        <v>216.4</v>
      </c>
      <c r="I22" s="23">
        <v>216.4</v>
      </c>
      <c r="J22" s="21">
        <f>I22/G22</f>
        <v>0.2534254596556974</v>
      </c>
      <c r="K22" s="23">
        <f>K27+K32</f>
        <v>853.9</v>
      </c>
      <c r="L22" s="23">
        <v>846.8</v>
      </c>
      <c r="M22" s="23">
        <v>846.8</v>
      </c>
      <c r="N22" s="21">
        <f>M22/K22</f>
        <v>0.99168520904087132</v>
      </c>
      <c r="O22" s="24"/>
      <c r="P22" s="24"/>
      <c r="Q22" s="24"/>
      <c r="R22" s="25"/>
    </row>
    <row r="23" spans="1:18" ht="48.75" customHeight="1">
      <c r="A23" s="150"/>
      <c r="B23" s="15" t="s">
        <v>61</v>
      </c>
      <c r="C23" s="82">
        <f>C28+C33</f>
        <v>452.36</v>
      </c>
      <c r="D23" s="115">
        <v>0</v>
      </c>
      <c r="E23" s="115">
        <v>0</v>
      </c>
      <c r="F23" s="113">
        <v>0</v>
      </c>
      <c r="G23" s="34">
        <f>G28+G33</f>
        <v>487.37</v>
      </c>
      <c r="H23" s="23">
        <v>216.4</v>
      </c>
      <c r="I23" s="23">
        <v>216.4</v>
      </c>
      <c r="J23" s="21">
        <f>I23/G23</f>
        <v>0.44401584012146827</v>
      </c>
      <c r="K23" s="34">
        <f>K28+K33</f>
        <v>487.37</v>
      </c>
      <c r="L23" s="34">
        <v>480.3</v>
      </c>
      <c r="M23" s="34">
        <v>480.3</v>
      </c>
      <c r="N23" s="21">
        <f>M23/K23</f>
        <v>0.98549356751544004</v>
      </c>
      <c r="O23" s="38"/>
      <c r="P23" s="24"/>
      <c r="Q23" s="24"/>
      <c r="R23" s="25"/>
    </row>
    <row r="24" spans="1:18" ht="45.75" customHeight="1">
      <c r="A24" s="150"/>
      <c r="B24" s="15" t="s">
        <v>62</v>
      </c>
      <c r="C24" s="115">
        <v>0</v>
      </c>
      <c r="D24" s="115">
        <v>0</v>
      </c>
      <c r="E24" s="115">
        <v>0</v>
      </c>
      <c r="F24" s="113">
        <v>0</v>
      </c>
      <c r="G24" s="23">
        <v>0</v>
      </c>
      <c r="H24" s="23">
        <v>0</v>
      </c>
      <c r="I24" s="23">
        <v>0</v>
      </c>
      <c r="J24" s="21">
        <v>0</v>
      </c>
      <c r="K24" s="23">
        <v>0</v>
      </c>
      <c r="L24" s="23">
        <v>0</v>
      </c>
      <c r="M24" s="23">
        <v>0</v>
      </c>
      <c r="N24" s="21">
        <v>0</v>
      </c>
      <c r="O24" s="24"/>
      <c r="P24" s="24"/>
      <c r="Q24" s="24"/>
      <c r="R24" s="32"/>
    </row>
    <row r="25" spans="1:18" ht="63.75" customHeight="1">
      <c r="A25" s="150"/>
      <c r="B25" s="15" t="s">
        <v>63</v>
      </c>
      <c r="C25" s="82">
        <v>366.54</v>
      </c>
      <c r="D25" s="115">
        <v>0</v>
      </c>
      <c r="E25" s="115">
        <v>0</v>
      </c>
      <c r="F25" s="113">
        <v>0</v>
      </c>
      <c r="G25" s="23">
        <f>G30+G35</f>
        <v>366.54</v>
      </c>
      <c r="H25" s="23">
        <v>0</v>
      </c>
      <c r="I25" s="23">
        <v>0</v>
      </c>
      <c r="J25" s="21">
        <v>0</v>
      </c>
      <c r="K25" s="23">
        <f>K30+K35</f>
        <v>366.54</v>
      </c>
      <c r="L25" s="23">
        <f>L30+L35</f>
        <v>366.54</v>
      </c>
      <c r="M25" s="23">
        <f>M30+M35</f>
        <v>366.54</v>
      </c>
      <c r="N25" s="21">
        <v>1</v>
      </c>
      <c r="O25" s="24"/>
      <c r="P25" s="24"/>
      <c r="Q25" s="24"/>
      <c r="R25" s="25"/>
    </row>
    <row r="26" spans="1:18" ht="28.5" customHeight="1">
      <c r="A26" s="151"/>
      <c r="B26" s="15" t="s">
        <v>64</v>
      </c>
      <c r="C26" s="115">
        <v>0</v>
      </c>
      <c r="D26" s="115">
        <v>0</v>
      </c>
      <c r="E26" s="115">
        <v>0</v>
      </c>
      <c r="F26" s="113">
        <v>0</v>
      </c>
      <c r="G26" s="48">
        <v>0</v>
      </c>
      <c r="H26" s="48">
        <v>0</v>
      </c>
      <c r="I26" s="48">
        <v>0</v>
      </c>
      <c r="J26" s="46">
        <v>0</v>
      </c>
      <c r="K26" s="48">
        <v>0</v>
      </c>
      <c r="L26" s="48">
        <v>0</v>
      </c>
      <c r="M26" s="48">
        <v>0</v>
      </c>
      <c r="N26" s="46">
        <v>0</v>
      </c>
      <c r="O26" s="24"/>
      <c r="P26" s="24"/>
      <c r="Q26" s="24"/>
      <c r="R26" s="47"/>
    </row>
    <row r="27" spans="1:18">
      <c r="A27" s="149" t="s">
        <v>150</v>
      </c>
      <c r="B27" s="14" t="s">
        <v>60</v>
      </c>
      <c r="C27" s="82">
        <v>418.9</v>
      </c>
      <c r="D27" s="115">
        <v>0</v>
      </c>
      <c r="E27" s="115">
        <v>0</v>
      </c>
      <c r="F27" s="113">
        <v>0</v>
      </c>
      <c r="G27" s="23">
        <v>418.9</v>
      </c>
      <c r="H27" s="23">
        <v>0</v>
      </c>
      <c r="I27" s="23">
        <v>0</v>
      </c>
      <c r="J27" s="21">
        <v>0</v>
      </c>
      <c r="K27" s="23">
        <v>418.9</v>
      </c>
      <c r="L27" s="23">
        <v>411.8</v>
      </c>
      <c r="M27" s="23">
        <v>411.8</v>
      </c>
      <c r="N27" s="21">
        <v>0.98299999999999998</v>
      </c>
      <c r="O27" s="24"/>
      <c r="P27" s="24"/>
      <c r="Q27" s="24"/>
      <c r="R27" s="25"/>
    </row>
    <row r="28" spans="1:18" ht="63.75" customHeight="1">
      <c r="A28" s="150"/>
      <c r="B28" s="15" t="s">
        <v>61</v>
      </c>
      <c r="C28" s="82">
        <v>52.36</v>
      </c>
      <c r="D28" s="115">
        <v>0</v>
      </c>
      <c r="E28" s="115">
        <v>0</v>
      </c>
      <c r="F28" s="113">
        <v>0</v>
      </c>
      <c r="G28" s="23">
        <v>52.37</v>
      </c>
      <c r="H28" s="23">
        <v>0</v>
      </c>
      <c r="I28" s="23">
        <v>0</v>
      </c>
      <c r="J28" s="21">
        <v>0</v>
      </c>
      <c r="K28" s="23">
        <v>52.37</v>
      </c>
      <c r="L28" s="23">
        <v>45.3</v>
      </c>
      <c r="M28" s="23">
        <v>45.3</v>
      </c>
      <c r="N28" s="21">
        <v>0.86399999999999999</v>
      </c>
      <c r="O28" s="24"/>
      <c r="P28" s="24"/>
      <c r="Q28" s="24"/>
      <c r="R28" s="25"/>
    </row>
    <row r="29" spans="1:18" ht="47.25" customHeight="1">
      <c r="A29" s="150"/>
      <c r="B29" s="15" t="s">
        <v>62</v>
      </c>
      <c r="C29" s="115">
        <v>0</v>
      </c>
      <c r="D29" s="115">
        <v>0</v>
      </c>
      <c r="E29" s="115">
        <v>0</v>
      </c>
      <c r="F29" s="113">
        <v>0</v>
      </c>
      <c r="G29" s="23">
        <v>0</v>
      </c>
      <c r="H29" s="23">
        <v>0</v>
      </c>
      <c r="I29" s="23">
        <v>0</v>
      </c>
      <c r="J29" s="21">
        <v>0</v>
      </c>
      <c r="K29" s="23">
        <v>0</v>
      </c>
      <c r="L29" s="23">
        <v>0</v>
      </c>
      <c r="M29" s="23">
        <v>0</v>
      </c>
      <c r="N29" s="21">
        <v>0</v>
      </c>
      <c r="O29" s="24"/>
      <c r="P29" s="24"/>
      <c r="Q29" s="24"/>
      <c r="R29" s="32"/>
    </row>
    <row r="30" spans="1:18" ht="63" customHeight="1">
      <c r="A30" s="150"/>
      <c r="B30" s="15" t="s">
        <v>63</v>
      </c>
      <c r="C30" s="115">
        <v>366.54</v>
      </c>
      <c r="D30" s="115">
        <v>0</v>
      </c>
      <c r="E30" s="115">
        <v>0</v>
      </c>
      <c r="F30" s="113">
        <v>0</v>
      </c>
      <c r="G30" s="23">
        <v>366.54</v>
      </c>
      <c r="H30" s="23">
        <v>0</v>
      </c>
      <c r="I30" s="23">
        <v>0</v>
      </c>
      <c r="J30" s="21">
        <v>0</v>
      </c>
      <c r="K30" s="23">
        <v>366.54</v>
      </c>
      <c r="L30" s="23">
        <v>366.54</v>
      </c>
      <c r="M30" s="23">
        <v>366.54</v>
      </c>
      <c r="N30" s="21">
        <v>1</v>
      </c>
      <c r="O30" s="24"/>
      <c r="P30" s="24"/>
      <c r="Q30" s="24"/>
      <c r="R30" s="32"/>
    </row>
    <row r="31" spans="1:18" ht="30">
      <c r="A31" s="151"/>
      <c r="B31" s="15" t="s">
        <v>64</v>
      </c>
      <c r="C31" s="115">
        <v>0</v>
      </c>
      <c r="D31" s="115">
        <v>0</v>
      </c>
      <c r="E31" s="115">
        <v>0</v>
      </c>
      <c r="F31" s="113">
        <v>0</v>
      </c>
      <c r="G31" s="23">
        <v>0</v>
      </c>
      <c r="H31" s="23">
        <v>0</v>
      </c>
      <c r="I31" s="23">
        <v>0</v>
      </c>
      <c r="J31" s="21">
        <v>0</v>
      </c>
      <c r="K31" s="23">
        <v>0</v>
      </c>
      <c r="L31" s="23">
        <v>0</v>
      </c>
      <c r="M31" s="23">
        <v>0</v>
      </c>
      <c r="N31" s="21">
        <v>0</v>
      </c>
      <c r="O31" s="24"/>
      <c r="P31" s="24"/>
      <c r="Q31" s="24"/>
      <c r="R31" s="32"/>
    </row>
    <row r="32" spans="1:18">
      <c r="A32" s="149" t="s">
        <v>150</v>
      </c>
      <c r="B32" s="14" t="s">
        <v>60</v>
      </c>
      <c r="C32" s="82">
        <v>400</v>
      </c>
      <c r="D32" s="115">
        <v>0</v>
      </c>
      <c r="E32" s="115">
        <v>0</v>
      </c>
      <c r="F32" s="113">
        <v>0</v>
      </c>
      <c r="G32" s="23">
        <v>435</v>
      </c>
      <c r="H32" s="23">
        <v>216.44</v>
      </c>
      <c r="I32" s="23">
        <v>216.44</v>
      </c>
      <c r="J32" s="21">
        <f>I32/G32</f>
        <v>0.49756321839080458</v>
      </c>
      <c r="K32" s="23">
        <v>435</v>
      </c>
      <c r="L32" s="23">
        <v>435</v>
      </c>
      <c r="M32" s="23">
        <v>435</v>
      </c>
      <c r="N32" s="21">
        <f>M32/K32</f>
        <v>1</v>
      </c>
      <c r="O32" s="24"/>
      <c r="P32" s="24"/>
      <c r="Q32" s="24"/>
      <c r="R32" s="25"/>
    </row>
    <row r="33" spans="1:18" ht="44.25" customHeight="1">
      <c r="A33" s="150"/>
      <c r="B33" s="15" t="s">
        <v>61</v>
      </c>
      <c r="C33" s="82">
        <v>400</v>
      </c>
      <c r="D33" s="115">
        <v>0</v>
      </c>
      <c r="E33" s="115">
        <v>0</v>
      </c>
      <c r="F33" s="113">
        <v>0</v>
      </c>
      <c r="G33" s="23">
        <v>435</v>
      </c>
      <c r="H33" s="23">
        <v>216.44</v>
      </c>
      <c r="I33" s="23">
        <v>216.44</v>
      </c>
      <c r="J33" s="21">
        <f>I33/G33</f>
        <v>0.49756321839080458</v>
      </c>
      <c r="K33" s="23">
        <v>435</v>
      </c>
      <c r="L33" s="23">
        <v>435</v>
      </c>
      <c r="M33" s="23">
        <v>435</v>
      </c>
      <c r="N33" s="21">
        <f>M33/K33</f>
        <v>1</v>
      </c>
      <c r="O33" s="24"/>
      <c r="P33" s="24"/>
      <c r="Q33" s="24"/>
      <c r="R33" s="25"/>
    </row>
    <row r="34" spans="1:18" ht="47.25" customHeight="1">
      <c r="A34" s="150"/>
      <c r="B34" s="15" t="s">
        <v>62</v>
      </c>
      <c r="C34" s="115">
        <v>0</v>
      </c>
      <c r="D34" s="115">
        <v>0</v>
      </c>
      <c r="E34" s="115">
        <v>0</v>
      </c>
      <c r="F34" s="113">
        <v>0</v>
      </c>
      <c r="G34" s="23">
        <v>0</v>
      </c>
      <c r="H34" s="23">
        <v>0</v>
      </c>
      <c r="I34" s="23">
        <v>0</v>
      </c>
      <c r="J34" s="21">
        <v>0</v>
      </c>
      <c r="K34" s="23">
        <v>0</v>
      </c>
      <c r="L34" s="23">
        <v>0</v>
      </c>
      <c r="M34" s="23">
        <v>0</v>
      </c>
      <c r="N34" s="21">
        <v>0</v>
      </c>
      <c r="O34" s="24"/>
      <c r="P34" s="24"/>
      <c r="Q34" s="24"/>
      <c r="R34" s="32"/>
    </row>
    <row r="35" spans="1:18" ht="32.25" customHeight="1">
      <c r="A35" s="150"/>
      <c r="B35" s="15" t="s">
        <v>63</v>
      </c>
      <c r="C35" s="115">
        <v>0</v>
      </c>
      <c r="D35" s="115">
        <v>0</v>
      </c>
      <c r="E35" s="115">
        <v>0</v>
      </c>
      <c r="F35" s="113">
        <v>0</v>
      </c>
      <c r="G35" s="23">
        <v>0</v>
      </c>
      <c r="H35" s="23">
        <v>0</v>
      </c>
      <c r="I35" s="23">
        <v>0</v>
      </c>
      <c r="J35" s="21">
        <v>0</v>
      </c>
      <c r="K35" s="23">
        <v>0</v>
      </c>
      <c r="L35" s="23">
        <v>0</v>
      </c>
      <c r="M35" s="23">
        <v>0</v>
      </c>
      <c r="N35" s="21">
        <v>0</v>
      </c>
      <c r="O35" s="24"/>
      <c r="P35" s="24"/>
      <c r="Q35" s="24"/>
      <c r="R35" s="32"/>
    </row>
    <row r="36" spans="1:18" ht="30">
      <c r="A36" s="151"/>
      <c r="B36" s="15" t="s">
        <v>64</v>
      </c>
      <c r="C36" s="115">
        <v>0</v>
      </c>
      <c r="D36" s="115">
        <v>0</v>
      </c>
      <c r="E36" s="115">
        <v>0</v>
      </c>
      <c r="F36" s="113">
        <v>0</v>
      </c>
      <c r="G36" s="23">
        <v>0</v>
      </c>
      <c r="H36" s="23">
        <v>0</v>
      </c>
      <c r="I36" s="23">
        <v>0</v>
      </c>
      <c r="J36" s="21">
        <v>0</v>
      </c>
      <c r="K36" s="23">
        <v>0</v>
      </c>
      <c r="L36" s="23">
        <v>0</v>
      </c>
      <c r="M36" s="23">
        <v>0</v>
      </c>
      <c r="N36" s="21">
        <v>0</v>
      </c>
      <c r="O36" s="24"/>
      <c r="P36" s="24"/>
      <c r="Q36" s="24"/>
      <c r="R36" s="32"/>
    </row>
    <row r="39" spans="1:18">
      <c r="A39" s="84" t="s">
        <v>65</v>
      </c>
      <c r="B39" s="84" t="s">
        <v>66</v>
      </c>
    </row>
  </sheetData>
  <mergeCells count="17">
    <mergeCell ref="A32:A36"/>
    <mergeCell ref="O9:R9"/>
    <mergeCell ref="A22:A26"/>
    <mergeCell ref="A27:A31"/>
    <mergeCell ref="A12:A16"/>
    <mergeCell ref="A17:A21"/>
    <mergeCell ref="B9:B10"/>
    <mergeCell ref="C9:F9"/>
    <mergeCell ref="G9:J9"/>
    <mergeCell ref="K9:N9"/>
    <mergeCell ref="A9:A10"/>
    <mergeCell ref="A7:R7"/>
    <mergeCell ref="N1:R1"/>
    <mergeCell ref="M2:R2"/>
    <mergeCell ref="A4:R4"/>
    <mergeCell ref="A5:R5"/>
    <mergeCell ref="A6:R6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opLeftCell="A6" workbookViewId="0">
      <selection activeCell="C29" sqref="C29:C30"/>
    </sheetView>
  </sheetViews>
  <sheetFormatPr defaultRowHeight="15"/>
  <cols>
    <col min="1" max="1" width="20.85546875" customWidth="1"/>
    <col min="2" max="2" width="28.85546875" customWidth="1"/>
    <col min="18" max="18" width="14" customWidth="1"/>
  </cols>
  <sheetData>
    <row r="1" spans="1:18">
      <c r="M1" s="39"/>
      <c r="N1" s="137" t="s">
        <v>47</v>
      </c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4" spans="1:18" ht="15.75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15.75">
      <c r="A5" s="154" t="s">
        <v>164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15.75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15.75">
      <c r="A8" s="10"/>
      <c r="B8" s="10"/>
    </row>
    <row r="9" spans="1:18" ht="15.75">
      <c r="A9" s="157" t="s">
        <v>53</v>
      </c>
      <c r="B9" s="157" t="s">
        <v>54</v>
      </c>
      <c r="C9" s="156" t="s">
        <v>122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O9" s="156" t="s">
        <v>125</v>
      </c>
      <c r="P9" s="156"/>
      <c r="Q9" s="156"/>
      <c r="R9" s="156"/>
    </row>
    <row r="10" spans="1:18" ht="140.25">
      <c r="A10" s="157"/>
      <c r="B10" s="157"/>
      <c r="C10" s="12" t="s">
        <v>128</v>
      </c>
      <c r="D10" s="12" t="s">
        <v>55</v>
      </c>
      <c r="E10" s="12" t="s">
        <v>56</v>
      </c>
      <c r="F10" s="13" t="s">
        <v>57</v>
      </c>
      <c r="G10" s="12" t="s">
        <v>129</v>
      </c>
      <c r="H10" s="12" t="s">
        <v>55</v>
      </c>
      <c r="I10" s="12" t="s">
        <v>56</v>
      </c>
      <c r="J10" s="13" t="s">
        <v>57</v>
      </c>
      <c r="K10" s="12" t="s">
        <v>129</v>
      </c>
      <c r="L10" s="12" t="s">
        <v>55</v>
      </c>
      <c r="M10" s="12" t="s">
        <v>56</v>
      </c>
      <c r="N10" s="13" t="s">
        <v>57</v>
      </c>
      <c r="O10" s="12" t="s">
        <v>113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7">
        <v>15</v>
      </c>
      <c r="P11" s="37">
        <v>16</v>
      </c>
      <c r="Q11" s="37">
        <v>17</v>
      </c>
      <c r="R11" s="37">
        <v>18</v>
      </c>
    </row>
    <row r="12" spans="1:18">
      <c r="A12" s="149" t="s">
        <v>163</v>
      </c>
      <c r="B12" s="14" t="s">
        <v>60</v>
      </c>
      <c r="C12" s="82">
        <v>0</v>
      </c>
      <c r="D12" s="82">
        <v>0</v>
      </c>
      <c r="E12" s="82">
        <v>0</v>
      </c>
      <c r="F12" s="98">
        <v>0</v>
      </c>
      <c r="G12" s="82">
        <v>0</v>
      </c>
      <c r="H12" s="82">
        <v>0</v>
      </c>
      <c r="I12" s="82">
        <v>0</v>
      </c>
      <c r="J12" s="21">
        <v>0</v>
      </c>
      <c r="K12" s="82">
        <v>0</v>
      </c>
      <c r="L12" s="82">
        <v>0</v>
      </c>
      <c r="M12" s="82">
        <v>0</v>
      </c>
      <c r="N12" s="21">
        <v>0</v>
      </c>
      <c r="O12" s="24"/>
      <c r="P12" s="24"/>
      <c r="Q12" s="24"/>
      <c r="R12" s="25"/>
    </row>
    <row r="13" spans="1:18" ht="30">
      <c r="A13" s="150"/>
      <c r="B13" s="15" t="s">
        <v>61</v>
      </c>
      <c r="C13" s="82">
        <v>0</v>
      </c>
      <c r="D13" s="82">
        <v>0</v>
      </c>
      <c r="E13" s="82">
        <v>0</v>
      </c>
      <c r="F13" s="98">
        <v>0</v>
      </c>
      <c r="G13" s="82">
        <v>0</v>
      </c>
      <c r="H13" s="82">
        <v>0</v>
      </c>
      <c r="I13" s="82">
        <v>0</v>
      </c>
      <c r="J13" s="21">
        <v>0</v>
      </c>
      <c r="K13" s="82">
        <v>0</v>
      </c>
      <c r="L13" s="82">
        <v>0</v>
      </c>
      <c r="M13" s="82">
        <v>0</v>
      </c>
      <c r="N13" s="21">
        <v>0</v>
      </c>
      <c r="O13" s="24"/>
      <c r="P13" s="24"/>
      <c r="Q13" s="24"/>
      <c r="R13" s="25"/>
    </row>
    <row r="14" spans="1:18" ht="30">
      <c r="A14" s="150"/>
      <c r="B14" s="15" t="s">
        <v>62</v>
      </c>
      <c r="C14" s="115">
        <v>0</v>
      </c>
      <c r="D14" s="82">
        <v>0</v>
      </c>
      <c r="E14" s="82">
        <v>0</v>
      </c>
      <c r="F14" s="98">
        <v>0</v>
      </c>
      <c r="G14" s="82">
        <v>0</v>
      </c>
      <c r="H14" s="82">
        <v>0</v>
      </c>
      <c r="I14" s="82">
        <v>0</v>
      </c>
      <c r="J14" s="21">
        <v>0</v>
      </c>
      <c r="K14" s="82">
        <v>0</v>
      </c>
      <c r="L14" s="82">
        <v>0</v>
      </c>
      <c r="M14" s="82">
        <v>0</v>
      </c>
      <c r="N14" s="21">
        <v>0</v>
      </c>
      <c r="O14" s="24"/>
      <c r="P14" s="24"/>
      <c r="Q14" s="24"/>
      <c r="R14" s="47"/>
    </row>
    <row r="15" spans="1:18" ht="30">
      <c r="A15" s="150"/>
      <c r="B15" s="15" t="s">
        <v>63</v>
      </c>
      <c r="C15" s="115">
        <v>0</v>
      </c>
      <c r="D15" s="82">
        <v>0</v>
      </c>
      <c r="E15" s="82">
        <v>0</v>
      </c>
      <c r="F15" s="98">
        <v>0</v>
      </c>
      <c r="G15" s="82">
        <v>0</v>
      </c>
      <c r="H15" s="82">
        <v>0</v>
      </c>
      <c r="I15" s="82">
        <v>0</v>
      </c>
      <c r="J15" s="21">
        <v>0</v>
      </c>
      <c r="K15" s="82">
        <v>0</v>
      </c>
      <c r="L15" s="82">
        <v>0</v>
      </c>
      <c r="M15" s="82">
        <v>0</v>
      </c>
      <c r="N15" s="21">
        <v>0</v>
      </c>
      <c r="O15" s="24"/>
      <c r="P15" s="24"/>
      <c r="Q15" s="24"/>
      <c r="R15" s="47"/>
    </row>
    <row r="16" spans="1:18">
      <c r="A16" s="151"/>
      <c r="B16" s="15" t="s">
        <v>64</v>
      </c>
      <c r="C16" s="115">
        <v>0</v>
      </c>
      <c r="D16" s="82">
        <v>0</v>
      </c>
      <c r="E16" s="82">
        <v>0</v>
      </c>
      <c r="F16" s="98">
        <v>0</v>
      </c>
      <c r="G16" s="82">
        <v>0</v>
      </c>
      <c r="H16" s="82">
        <v>0</v>
      </c>
      <c r="I16" s="82">
        <v>0</v>
      </c>
      <c r="J16" s="21">
        <v>0</v>
      </c>
      <c r="K16" s="82">
        <v>0</v>
      </c>
      <c r="L16" s="82">
        <v>0</v>
      </c>
      <c r="M16" s="82">
        <v>0</v>
      </c>
      <c r="N16" s="21">
        <v>0</v>
      </c>
      <c r="O16" s="24"/>
      <c r="P16" s="24"/>
      <c r="Q16" s="24"/>
      <c r="R16" s="47"/>
    </row>
    <row r="18" spans="1:2">
      <c r="A18" s="84" t="s">
        <v>65</v>
      </c>
      <c r="B18" s="84" t="s">
        <v>66</v>
      </c>
    </row>
  </sheetData>
  <mergeCells count="13">
    <mergeCell ref="A6:R6"/>
    <mergeCell ref="N1:R1"/>
    <mergeCell ref="M2:R2"/>
    <mergeCell ref="A4:R4"/>
    <mergeCell ref="A5:R5"/>
    <mergeCell ref="A7:R7"/>
    <mergeCell ref="A12:A16"/>
    <mergeCell ref="A9:A10"/>
    <mergeCell ref="B9:B10"/>
    <mergeCell ref="C9:F9"/>
    <mergeCell ref="O9:R9"/>
    <mergeCell ref="G9:J9"/>
    <mergeCell ref="K9:N9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3"/>
  <sheetViews>
    <sheetView topLeftCell="A7" workbookViewId="0">
      <selection activeCell="Q23" sqref="Q23"/>
    </sheetView>
  </sheetViews>
  <sheetFormatPr defaultRowHeight="15"/>
  <cols>
    <col min="1" max="1" width="26.5703125" customWidth="1"/>
    <col min="2" max="2" width="20.42578125" customWidth="1"/>
    <col min="3" max="3" width="13.28515625" customWidth="1"/>
    <col min="4" max="4" width="10.85546875" customWidth="1"/>
    <col min="5" max="5" width="10.28515625" customWidth="1"/>
    <col min="6" max="6" width="12.140625" customWidth="1"/>
    <col min="7" max="7" width="13" customWidth="1"/>
    <col min="8" max="8" width="10.85546875" customWidth="1"/>
    <col min="9" max="9" width="10.5703125" customWidth="1"/>
    <col min="10" max="10" width="12.28515625" customWidth="1"/>
    <col min="11" max="11" width="14.28515625" customWidth="1"/>
    <col min="12" max="12" width="11.28515625" customWidth="1"/>
    <col min="13" max="13" width="10.140625" customWidth="1"/>
    <col min="14" max="14" width="12.140625" customWidth="1"/>
    <col min="15" max="15" width="12.28515625" style="52" customWidth="1"/>
    <col min="16" max="16" width="13" style="52" customWidth="1"/>
    <col min="17" max="17" width="13.140625" style="52" customWidth="1"/>
    <col min="18" max="18" width="10.5703125" style="52" customWidth="1"/>
    <col min="19" max="19" width="15" customWidth="1"/>
  </cols>
  <sheetData>
    <row r="1" spans="1:18">
      <c r="N1" s="137" t="s">
        <v>47</v>
      </c>
      <c r="O1" s="137"/>
      <c r="P1" s="137"/>
      <c r="Q1" s="137"/>
      <c r="R1" s="137"/>
    </row>
    <row r="2" spans="1:18">
      <c r="N2" s="138" t="s">
        <v>48</v>
      </c>
      <c r="O2" s="138"/>
      <c r="P2" s="138"/>
      <c r="Q2" s="138"/>
      <c r="R2" s="138"/>
    </row>
    <row r="3" spans="1:18" ht="6" customHeight="1"/>
    <row r="4" spans="1:18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21.75" customHeight="1">
      <c r="A5" s="154" t="s">
        <v>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s="9" customFormat="1" ht="15" customHeight="1">
      <c r="A6" s="158" t="s">
        <v>51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8" ht="20.25" customHeight="1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18" customHeight="1">
      <c r="A8" s="10"/>
      <c r="B8" s="10"/>
    </row>
    <row r="9" spans="1:18" s="11" customFormat="1" ht="24" customHeight="1">
      <c r="A9" s="157" t="s">
        <v>53</v>
      </c>
      <c r="B9" s="157" t="s">
        <v>54</v>
      </c>
      <c r="C9" s="156" t="s">
        <v>122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O9" s="159" t="s">
        <v>125</v>
      </c>
      <c r="P9" s="159"/>
      <c r="Q9" s="159"/>
      <c r="R9" s="159"/>
    </row>
    <row r="10" spans="1:18" ht="80.25" customHeight="1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53" t="s">
        <v>58</v>
      </c>
      <c r="P10" s="53" t="s">
        <v>55</v>
      </c>
      <c r="Q10" s="53" t="s">
        <v>56</v>
      </c>
      <c r="R10" s="54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57">
        <v>15</v>
      </c>
      <c r="P11" s="57">
        <v>16</v>
      </c>
      <c r="Q11" s="57">
        <v>17</v>
      </c>
      <c r="R11" s="57">
        <v>18</v>
      </c>
    </row>
    <row r="12" spans="1:18" ht="18" customHeight="1">
      <c r="A12" s="142" t="s">
        <v>143</v>
      </c>
      <c r="B12" s="73" t="s">
        <v>60</v>
      </c>
      <c r="C12" s="87">
        <v>100</v>
      </c>
      <c r="D12" s="87">
        <v>0</v>
      </c>
      <c r="E12" s="87">
        <v>0</v>
      </c>
      <c r="F12" s="88">
        <v>0</v>
      </c>
      <c r="G12" s="24">
        <v>1678.51</v>
      </c>
      <c r="H12" s="24">
        <v>0</v>
      </c>
      <c r="I12" s="24">
        <v>0</v>
      </c>
      <c r="J12" s="32">
        <v>0</v>
      </c>
      <c r="K12" s="24">
        <v>1678.5</v>
      </c>
      <c r="L12" s="24">
        <v>0</v>
      </c>
      <c r="M12" s="24">
        <v>0</v>
      </c>
      <c r="N12" s="32">
        <v>0</v>
      </c>
      <c r="O12" s="58"/>
      <c r="P12" s="49"/>
      <c r="Q12" s="49"/>
      <c r="R12" s="56"/>
    </row>
    <row r="13" spans="1:18" ht="27.75" customHeight="1">
      <c r="A13" s="143"/>
      <c r="B13" s="74" t="s">
        <v>61</v>
      </c>
      <c r="C13" s="87">
        <v>100</v>
      </c>
      <c r="D13" s="87">
        <v>0</v>
      </c>
      <c r="E13" s="87">
        <v>0</v>
      </c>
      <c r="F13" s="88">
        <v>0</v>
      </c>
      <c r="G13" s="24">
        <v>1678.5</v>
      </c>
      <c r="H13" s="24">
        <v>0</v>
      </c>
      <c r="I13" s="24">
        <v>0</v>
      </c>
      <c r="J13" s="32">
        <v>0</v>
      </c>
      <c r="K13" s="24">
        <v>1678.5</v>
      </c>
      <c r="L13" s="24">
        <v>0</v>
      </c>
      <c r="M13" s="24">
        <v>0</v>
      </c>
      <c r="N13" s="32">
        <v>0</v>
      </c>
      <c r="O13" s="58"/>
      <c r="P13" s="49"/>
      <c r="Q13" s="49"/>
      <c r="R13" s="50"/>
    </row>
    <row r="14" spans="1:18" ht="23.25" customHeight="1">
      <c r="A14" s="143"/>
      <c r="B14" s="74" t="s">
        <v>62</v>
      </c>
      <c r="C14" s="87">
        <v>0</v>
      </c>
      <c r="D14" s="87">
        <v>0</v>
      </c>
      <c r="E14" s="87">
        <v>0</v>
      </c>
      <c r="F14" s="88">
        <v>0</v>
      </c>
      <c r="G14" s="24">
        <v>0</v>
      </c>
      <c r="H14" s="24">
        <v>0</v>
      </c>
      <c r="I14" s="24">
        <v>0</v>
      </c>
      <c r="J14" s="47">
        <v>0</v>
      </c>
      <c r="K14" s="24">
        <v>0</v>
      </c>
      <c r="L14" s="24">
        <v>0</v>
      </c>
      <c r="M14" s="24">
        <v>0</v>
      </c>
      <c r="N14" s="32">
        <v>0</v>
      </c>
      <c r="O14" s="49"/>
      <c r="P14" s="49"/>
      <c r="Q14" s="49"/>
      <c r="R14" s="50"/>
    </row>
    <row r="15" spans="1:18" ht="28.5" customHeight="1">
      <c r="A15" s="143"/>
      <c r="B15" s="74" t="s">
        <v>63</v>
      </c>
      <c r="C15" s="87">
        <v>0</v>
      </c>
      <c r="D15" s="87">
        <v>0</v>
      </c>
      <c r="E15" s="87">
        <v>0</v>
      </c>
      <c r="F15" s="88">
        <v>0</v>
      </c>
      <c r="G15" s="24">
        <v>0</v>
      </c>
      <c r="H15" s="24">
        <v>0</v>
      </c>
      <c r="I15" s="24">
        <v>0</v>
      </c>
      <c r="J15" s="47">
        <v>0</v>
      </c>
      <c r="K15" s="24">
        <v>0</v>
      </c>
      <c r="L15" s="24">
        <v>0</v>
      </c>
      <c r="M15" s="24">
        <v>0</v>
      </c>
      <c r="N15" s="32">
        <v>0</v>
      </c>
      <c r="O15" s="49"/>
      <c r="P15" s="49"/>
      <c r="Q15" s="49"/>
      <c r="R15" s="50"/>
    </row>
    <row r="16" spans="1:18" ht="20.25" customHeight="1">
      <c r="A16" s="144"/>
      <c r="B16" s="74" t="s">
        <v>64</v>
      </c>
      <c r="C16" s="87">
        <v>0</v>
      </c>
      <c r="D16" s="87">
        <v>0</v>
      </c>
      <c r="E16" s="87">
        <v>0</v>
      </c>
      <c r="F16" s="88">
        <v>0</v>
      </c>
      <c r="G16" s="24">
        <v>0</v>
      </c>
      <c r="H16" s="24">
        <v>0</v>
      </c>
      <c r="I16" s="24">
        <v>0</v>
      </c>
      <c r="J16" s="47">
        <v>0</v>
      </c>
      <c r="K16" s="24">
        <v>0</v>
      </c>
      <c r="L16" s="24">
        <v>0</v>
      </c>
      <c r="M16" s="24">
        <v>0</v>
      </c>
      <c r="N16" s="32">
        <v>0</v>
      </c>
      <c r="O16" s="59"/>
      <c r="P16" s="59"/>
      <c r="Q16" s="59"/>
      <c r="R16" s="60"/>
    </row>
    <row r="17" spans="1:18" ht="15" customHeight="1">
      <c r="A17" s="142" t="s">
        <v>144</v>
      </c>
      <c r="B17" s="73" t="s">
        <v>60</v>
      </c>
      <c r="C17" s="87">
        <v>100</v>
      </c>
      <c r="D17" s="87">
        <v>0</v>
      </c>
      <c r="E17" s="87">
        <v>0</v>
      </c>
      <c r="F17" s="88">
        <v>0</v>
      </c>
      <c r="G17" s="24">
        <v>1678.5</v>
      </c>
      <c r="H17" s="24">
        <v>0</v>
      </c>
      <c r="I17" s="24">
        <v>0</v>
      </c>
      <c r="J17" s="32">
        <v>0</v>
      </c>
      <c r="K17" s="24">
        <v>1678.5</v>
      </c>
      <c r="L17" s="24">
        <v>0</v>
      </c>
      <c r="M17" s="24">
        <v>0</v>
      </c>
      <c r="N17" s="32">
        <v>0</v>
      </c>
      <c r="O17" s="59"/>
      <c r="P17" s="59"/>
      <c r="Q17" s="59"/>
      <c r="R17" s="50"/>
    </row>
    <row r="18" spans="1:18" ht="30" customHeight="1">
      <c r="A18" s="143"/>
      <c r="B18" s="74" t="s">
        <v>61</v>
      </c>
      <c r="C18" s="87">
        <v>100</v>
      </c>
      <c r="D18" s="87">
        <v>0</v>
      </c>
      <c r="E18" s="87">
        <v>0</v>
      </c>
      <c r="F18" s="88">
        <v>0</v>
      </c>
      <c r="G18" s="24">
        <v>1678.5</v>
      </c>
      <c r="H18" s="24">
        <v>0</v>
      </c>
      <c r="I18" s="24">
        <v>0</v>
      </c>
      <c r="J18" s="32">
        <v>0</v>
      </c>
      <c r="K18" s="24">
        <v>1678.5</v>
      </c>
      <c r="L18" s="24">
        <v>0</v>
      </c>
      <c r="M18" s="24">
        <v>0</v>
      </c>
      <c r="N18" s="32">
        <v>0</v>
      </c>
      <c r="O18" s="59"/>
      <c r="P18" s="59"/>
      <c r="Q18" s="59"/>
      <c r="R18" s="50"/>
    </row>
    <row r="19" spans="1:18" ht="19.5" customHeight="1">
      <c r="A19" s="143"/>
      <c r="B19" s="74" t="s">
        <v>62</v>
      </c>
      <c r="C19" s="87">
        <v>0</v>
      </c>
      <c r="D19" s="87">
        <v>0</v>
      </c>
      <c r="E19" s="87">
        <v>0</v>
      </c>
      <c r="F19" s="88">
        <v>0</v>
      </c>
      <c r="G19" s="24">
        <v>0</v>
      </c>
      <c r="H19" s="24">
        <v>0</v>
      </c>
      <c r="I19" s="24">
        <v>0</v>
      </c>
      <c r="J19" s="32">
        <v>0</v>
      </c>
      <c r="K19" s="24">
        <v>0</v>
      </c>
      <c r="L19" s="24">
        <v>0</v>
      </c>
      <c r="M19" s="24">
        <v>0</v>
      </c>
      <c r="N19" s="32">
        <v>0</v>
      </c>
      <c r="O19" s="59"/>
      <c r="P19" s="59"/>
      <c r="Q19" s="59"/>
      <c r="R19" s="50"/>
    </row>
    <row r="20" spans="1:18" ht="15" customHeight="1">
      <c r="A20" s="143"/>
      <c r="B20" s="74" t="s">
        <v>63</v>
      </c>
      <c r="C20" s="87">
        <v>0</v>
      </c>
      <c r="D20" s="87">
        <v>0</v>
      </c>
      <c r="E20" s="87">
        <v>0</v>
      </c>
      <c r="F20" s="88">
        <v>0</v>
      </c>
      <c r="G20" s="24">
        <v>0</v>
      </c>
      <c r="H20" s="24">
        <v>0</v>
      </c>
      <c r="I20" s="24">
        <v>0</v>
      </c>
      <c r="J20" s="32">
        <v>0</v>
      </c>
      <c r="K20" s="24">
        <v>0</v>
      </c>
      <c r="L20" s="24">
        <v>0</v>
      </c>
      <c r="M20" s="24">
        <v>0</v>
      </c>
      <c r="N20" s="32">
        <v>0</v>
      </c>
      <c r="O20" s="59"/>
      <c r="P20" s="59"/>
      <c r="Q20" s="59"/>
      <c r="R20" s="50"/>
    </row>
    <row r="21" spans="1:18" ht="18" customHeight="1">
      <c r="A21" s="144"/>
      <c r="B21" s="74" t="s">
        <v>64</v>
      </c>
      <c r="C21" s="87">
        <v>0</v>
      </c>
      <c r="D21" s="87">
        <v>0</v>
      </c>
      <c r="E21" s="87">
        <v>0</v>
      </c>
      <c r="F21" s="88">
        <v>0</v>
      </c>
      <c r="G21" s="24">
        <v>0</v>
      </c>
      <c r="H21" s="24">
        <v>0</v>
      </c>
      <c r="I21" s="24">
        <v>0</v>
      </c>
      <c r="J21" s="32">
        <v>0</v>
      </c>
      <c r="K21" s="24">
        <v>0</v>
      </c>
      <c r="L21" s="24">
        <v>0</v>
      </c>
      <c r="M21" s="24">
        <v>0</v>
      </c>
      <c r="N21" s="32">
        <v>0</v>
      </c>
      <c r="O21" s="59"/>
      <c r="P21" s="59"/>
      <c r="Q21" s="59"/>
      <c r="R21" s="50"/>
    </row>
    <row r="22" spans="1:18">
      <c r="A22" s="142" t="s">
        <v>145</v>
      </c>
      <c r="B22" s="73" t="s">
        <v>60</v>
      </c>
      <c r="C22" s="87">
        <v>30</v>
      </c>
      <c r="D22" s="87">
        <v>0</v>
      </c>
      <c r="E22" s="87">
        <v>0</v>
      </c>
      <c r="F22" s="88">
        <v>0</v>
      </c>
      <c r="G22" s="24">
        <v>230</v>
      </c>
      <c r="H22" s="24">
        <v>25</v>
      </c>
      <c r="I22" s="24">
        <v>25</v>
      </c>
      <c r="J22" s="32">
        <f>I22/G22</f>
        <v>0.10869565217391304</v>
      </c>
      <c r="K22" s="24">
        <v>115</v>
      </c>
      <c r="L22" s="24">
        <v>43</v>
      </c>
      <c r="M22" s="24">
        <v>43</v>
      </c>
      <c r="N22" s="32">
        <f>M22/K22</f>
        <v>0.37391304347826088</v>
      </c>
      <c r="O22" s="58"/>
      <c r="P22" s="49"/>
      <c r="Q22" s="49"/>
      <c r="R22" s="56"/>
    </row>
    <row r="23" spans="1:18" ht="21" customHeight="1">
      <c r="A23" s="143"/>
      <c r="B23" s="74" t="s">
        <v>61</v>
      </c>
      <c r="C23" s="87">
        <v>30</v>
      </c>
      <c r="D23" s="87">
        <v>0</v>
      </c>
      <c r="E23" s="87">
        <v>0</v>
      </c>
      <c r="F23" s="88">
        <v>0</v>
      </c>
      <c r="G23" s="24">
        <v>230</v>
      </c>
      <c r="H23" s="24">
        <v>25</v>
      </c>
      <c r="I23" s="24">
        <v>25</v>
      </c>
      <c r="J23" s="32">
        <f>I23/G23</f>
        <v>0.10869565217391304</v>
      </c>
      <c r="K23" s="24">
        <v>115</v>
      </c>
      <c r="L23" s="24">
        <v>43</v>
      </c>
      <c r="M23" s="24">
        <v>43</v>
      </c>
      <c r="N23" s="32">
        <f t="shared" ref="N23" si="0">M23/K23</f>
        <v>0.37391304347826088</v>
      </c>
      <c r="O23" s="58"/>
      <c r="P23" s="49"/>
      <c r="Q23" s="49"/>
      <c r="R23" s="50"/>
    </row>
    <row r="24" spans="1:18" ht="15" customHeight="1">
      <c r="A24" s="143"/>
      <c r="B24" s="74" t="s">
        <v>62</v>
      </c>
      <c r="C24" s="87">
        <v>0</v>
      </c>
      <c r="D24" s="87">
        <v>0</v>
      </c>
      <c r="E24" s="87">
        <v>0</v>
      </c>
      <c r="F24" s="88">
        <v>0</v>
      </c>
      <c r="G24" s="24">
        <v>0</v>
      </c>
      <c r="H24" s="24">
        <v>0</v>
      </c>
      <c r="I24" s="24">
        <v>0</v>
      </c>
      <c r="J24" s="47">
        <v>0</v>
      </c>
      <c r="K24" s="24">
        <v>0</v>
      </c>
      <c r="L24" s="24">
        <v>0</v>
      </c>
      <c r="M24" s="24">
        <v>0</v>
      </c>
      <c r="N24" s="32">
        <v>0</v>
      </c>
      <c r="O24" s="49"/>
      <c r="P24" s="49"/>
      <c r="Q24" s="49"/>
      <c r="R24" s="50"/>
    </row>
    <row r="25" spans="1:18" ht="23.25" customHeight="1">
      <c r="A25" s="143"/>
      <c r="B25" s="74" t="s">
        <v>63</v>
      </c>
      <c r="C25" s="87">
        <v>0</v>
      </c>
      <c r="D25" s="87">
        <v>0</v>
      </c>
      <c r="E25" s="87">
        <v>0</v>
      </c>
      <c r="F25" s="88">
        <v>0</v>
      </c>
      <c r="G25" s="24">
        <v>0</v>
      </c>
      <c r="H25" s="24">
        <v>0</v>
      </c>
      <c r="I25" s="24">
        <v>0</v>
      </c>
      <c r="J25" s="47">
        <v>0</v>
      </c>
      <c r="K25" s="24">
        <v>0</v>
      </c>
      <c r="L25" s="24">
        <v>0</v>
      </c>
      <c r="M25" s="24">
        <v>0</v>
      </c>
      <c r="N25" s="32">
        <v>0</v>
      </c>
      <c r="O25" s="49"/>
      <c r="P25" s="49"/>
      <c r="Q25" s="49"/>
      <c r="R25" s="50"/>
    </row>
    <row r="26" spans="1:18" ht="15" customHeight="1">
      <c r="A26" s="144"/>
      <c r="B26" s="74" t="s">
        <v>64</v>
      </c>
      <c r="C26" s="87">
        <v>0</v>
      </c>
      <c r="D26" s="87">
        <v>0</v>
      </c>
      <c r="E26" s="87">
        <v>0</v>
      </c>
      <c r="F26" s="88">
        <v>0</v>
      </c>
      <c r="G26" s="24">
        <v>0</v>
      </c>
      <c r="H26" s="24">
        <v>0</v>
      </c>
      <c r="I26" s="24">
        <v>0</v>
      </c>
      <c r="J26" s="47">
        <v>0</v>
      </c>
      <c r="K26" s="24">
        <v>0</v>
      </c>
      <c r="L26" s="24">
        <v>0</v>
      </c>
      <c r="M26" s="24">
        <v>0</v>
      </c>
      <c r="N26" s="32">
        <v>0</v>
      </c>
      <c r="O26" s="59"/>
      <c r="P26" s="59"/>
      <c r="Q26" s="59"/>
      <c r="R26" s="60"/>
    </row>
    <row r="27" spans="1:18">
      <c r="A27" s="142" t="s">
        <v>146</v>
      </c>
      <c r="B27" s="73" t="s">
        <v>60</v>
      </c>
      <c r="C27" s="87">
        <v>30</v>
      </c>
      <c r="D27" s="87">
        <v>0</v>
      </c>
      <c r="E27" s="87">
        <v>0</v>
      </c>
      <c r="F27" s="88">
        <v>0</v>
      </c>
      <c r="G27" s="24">
        <v>230</v>
      </c>
      <c r="H27" s="24">
        <v>25</v>
      </c>
      <c r="I27" s="24">
        <v>25</v>
      </c>
      <c r="J27" s="47">
        <f>I27/G27</f>
        <v>0.10869565217391304</v>
      </c>
      <c r="K27" s="24">
        <v>115</v>
      </c>
      <c r="L27" s="24">
        <v>43</v>
      </c>
      <c r="M27" s="24">
        <v>43</v>
      </c>
      <c r="N27" s="32">
        <v>0.374</v>
      </c>
      <c r="O27" s="59"/>
      <c r="P27" s="59"/>
      <c r="Q27" s="59"/>
      <c r="R27" s="50"/>
    </row>
    <row r="28" spans="1:18" ht="23.25" customHeight="1">
      <c r="A28" s="143"/>
      <c r="B28" s="74" t="s">
        <v>61</v>
      </c>
      <c r="C28" s="87">
        <v>30</v>
      </c>
      <c r="D28" s="87">
        <v>0</v>
      </c>
      <c r="E28" s="87">
        <v>0</v>
      </c>
      <c r="F28" s="88">
        <v>0</v>
      </c>
      <c r="G28" s="24">
        <v>230</v>
      </c>
      <c r="H28" s="24">
        <v>25</v>
      </c>
      <c r="I28" s="24">
        <v>25</v>
      </c>
      <c r="J28" s="47">
        <f>I28/G28</f>
        <v>0.10869565217391304</v>
      </c>
      <c r="K28" s="24">
        <v>115</v>
      </c>
      <c r="L28" s="24">
        <v>43</v>
      </c>
      <c r="M28" s="24">
        <v>43</v>
      </c>
      <c r="N28" s="32">
        <v>0.374</v>
      </c>
      <c r="O28" s="59"/>
      <c r="P28" s="59"/>
      <c r="Q28" s="59"/>
      <c r="R28" s="50"/>
    </row>
    <row r="29" spans="1:18" ht="15" customHeight="1">
      <c r="A29" s="143"/>
      <c r="B29" s="74" t="s">
        <v>62</v>
      </c>
      <c r="C29" s="87">
        <v>0</v>
      </c>
      <c r="D29" s="87">
        <v>0</v>
      </c>
      <c r="E29" s="87">
        <v>0</v>
      </c>
      <c r="F29" s="88">
        <v>0</v>
      </c>
      <c r="G29" s="24">
        <v>0</v>
      </c>
      <c r="H29" s="24">
        <v>0</v>
      </c>
      <c r="I29" s="24">
        <v>0</v>
      </c>
      <c r="J29" s="47">
        <v>0</v>
      </c>
      <c r="K29" s="24">
        <v>0</v>
      </c>
      <c r="L29" s="24">
        <v>0</v>
      </c>
      <c r="M29" s="24">
        <v>0</v>
      </c>
      <c r="N29" s="47">
        <v>0</v>
      </c>
      <c r="O29" s="59"/>
      <c r="P29" s="59"/>
      <c r="Q29" s="59"/>
      <c r="R29" s="50"/>
    </row>
    <row r="30" spans="1:18" ht="20.25" customHeight="1">
      <c r="A30" s="143"/>
      <c r="B30" s="74" t="s">
        <v>63</v>
      </c>
      <c r="C30" s="87">
        <v>0</v>
      </c>
      <c r="D30" s="87">
        <v>0</v>
      </c>
      <c r="E30" s="87">
        <v>0</v>
      </c>
      <c r="F30" s="88">
        <v>0</v>
      </c>
      <c r="G30" s="24">
        <v>0</v>
      </c>
      <c r="H30" s="24">
        <v>0</v>
      </c>
      <c r="I30" s="24">
        <v>0</v>
      </c>
      <c r="J30" s="47">
        <v>0</v>
      </c>
      <c r="K30" s="24">
        <v>0</v>
      </c>
      <c r="L30" s="24">
        <v>0</v>
      </c>
      <c r="M30" s="24">
        <v>0</v>
      </c>
      <c r="N30" s="47">
        <v>0</v>
      </c>
      <c r="O30" s="59"/>
      <c r="P30" s="59"/>
      <c r="Q30" s="59"/>
      <c r="R30" s="50"/>
    </row>
    <row r="31" spans="1:18" ht="18" customHeight="1">
      <c r="A31" s="144"/>
      <c r="B31" s="74" t="s">
        <v>64</v>
      </c>
      <c r="C31" s="87">
        <v>0</v>
      </c>
      <c r="D31" s="87">
        <v>0</v>
      </c>
      <c r="E31" s="87">
        <v>0</v>
      </c>
      <c r="F31" s="88">
        <v>0</v>
      </c>
      <c r="G31" s="24">
        <v>0</v>
      </c>
      <c r="H31" s="24">
        <v>0</v>
      </c>
      <c r="I31" s="24">
        <v>0</v>
      </c>
      <c r="J31" s="47">
        <v>0</v>
      </c>
      <c r="K31" s="24">
        <v>0</v>
      </c>
      <c r="L31" s="24">
        <v>0</v>
      </c>
      <c r="M31" s="24">
        <v>0</v>
      </c>
      <c r="N31" s="47">
        <v>0</v>
      </c>
      <c r="O31" s="59"/>
      <c r="P31" s="59"/>
      <c r="Q31" s="59"/>
      <c r="R31" s="50"/>
    </row>
    <row r="32" spans="1:18">
      <c r="O32"/>
      <c r="P32"/>
      <c r="Q32"/>
      <c r="R32"/>
    </row>
    <row r="33" spans="1:18">
      <c r="F33" s="35"/>
      <c r="O33"/>
      <c r="P33"/>
      <c r="Q33"/>
      <c r="R33"/>
    </row>
    <row r="34" spans="1:18" ht="15.75">
      <c r="A34" s="20" t="s">
        <v>65</v>
      </c>
      <c r="B34" s="20" t="s">
        <v>66</v>
      </c>
      <c r="O34"/>
      <c r="P34"/>
      <c r="Q34"/>
      <c r="R34"/>
    </row>
    <row r="35" spans="1:18">
      <c r="O35"/>
      <c r="P35"/>
      <c r="Q35"/>
      <c r="R35"/>
    </row>
    <row r="36" spans="1:18">
      <c r="O36"/>
      <c r="P36"/>
      <c r="Q36"/>
      <c r="R36"/>
    </row>
    <row r="37" spans="1:18">
      <c r="O37"/>
      <c r="P37"/>
      <c r="Q37"/>
      <c r="R37"/>
    </row>
    <row r="38" spans="1:18">
      <c r="O38"/>
      <c r="P38"/>
      <c r="Q38"/>
      <c r="R38"/>
    </row>
    <row r="39" spans="1:18">
      <c r="O39"/>
      <c r="P39"/>
      <c r="Q39"/>
      <c r="R39"/>
    </row>
    <row r="40" spans="1:18">
      <c r="O40"/>
      <c r="P40"/>
      <c r="Q40"/>
      <c r="R40"/>
    </row>
    <row r="41" spans="1:18">
      <c r="O41"/>
      <c r="P41"/>
      <c r="Q41"/>
      <c r="R41"/>
    </row>
    <row r="42" spans="1:18">
      <c r="O42"/>
      <c r="P42"/>
      <c r="Q42"/>
      <c r="R42"/>
    </row>
    <row r="43" spans="1:18">
      <c r="O43"/>
      <c r="P43"/>
      <c r="Q43"/>
      <c r="R43"/>
    </row>
    <row r="44" spans="1:18">
      <c r="O44"/>
      <c r="P44"/>
      <c r="Q44"/>
      <c r="R44"/>
    </row>
    <row r="45" spans="1:18">
      <c r="O45"/>
      <c r="P45"/>
      <c r="Q45"/>
      <c r="R45"/>
    </row>
    <row r="46" spans="1:18">
      <c r="O46"/>
      <c r="P46"/>
      <c r="Q46"/>
      <c r="R46"/>
    </row>
    <row r="47" spans="1:18">
      <c r="O47"/>
      <c r="P47"/>
      <c r="Q47"/>
      <c r="R47"/>
    </row>
    <row r="48" spans="1:18">
      <c r="O48"/>
      <c r="P48"/>
      <c r="Q48"/>
      <c r="R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15:18">
      <c r="O81"/>
      <c r="P81"/>
      <c r="Q81"/>
      <c r="R81"/>
    </row>
    <row r="82" spans="15:18">
      <c r="O82"/>
      <c r="P82"/>
      <c r="Q82"/>
      <c r="R82"/>
    </row>
    <row r="83" spans="15:18">
      <c r="O83"/>
      <c r="P83"/>
      <c r="Q83"/>
      <c r="R83"/>
    </row>
    <row r="84" spans="15:18">
      <c r="O84"/>
      <c r="P84"/>
      <c r="Q84"/>
      <c r="R84"/>
    </row>
    <row r="85" spans="15:18">
      <c r="O85"/>
      <c r="P85"/>
      <c r="Q85"/>
      <c r="R85"/>
    </row>
    <row r="86" spans="15:18">
      <c r="O86"/>
      <c r="P86"/>
      <c r="Q86"/>
      <c r="R86"/>
    </row>
    <row r="87" spans="15:18">
      <c r="O87"/>
      <c r="P87"/>
      <c r="Q87"/>
      <c r="R87"/>
    </row>
    <row r="88" spans="15:18">
      <c r="O88"/>
      <c r="P88"/>
      <c r="Q88"/>
      <c r="R88"/>
    </row>
    <row r="89" spans="15:18">
      <c r="O89"/>
      <c r="P89"/>
      <c r="Q89"/>
      <c r="R89"/>
    </row>
    <row r="90" spans="15:18">
      <c r="O90"/>
      <c r="Q90"/>
      <c r="R90"/>
    </row>
    <row r="91" spans="15:18">
      <c r="O91"/>
      <c r="Q91"/>
      <c r="R91"/>
    </row>
    <row r="92" spans="15:18">
      <c r="O92"/>
      <c r="Q92"/>
      <c r="R92"/>
    </row>
    <row r="93" spans="15:18">
      <c r="O93"/>
      <c r="Q93"/>
      <c r="R93"/>
    </row>
    <row r="94" spans="15:18">
      <c r="O94"/>
      <c r="Q94"/>
      <c r="R94"/>
    </row>
    <row r="95" spans="15:18">
      <c r="O95"/>
      <c r="Q95"/>
      <c r="R95"/>
    </row>
    <row r="96" spans="15:18">
      <c r="O96"/>
      <c r="Q96"/>
      <c r="R96"/>
    </row>
    <row r="97" spans="15:18">
      <c r="O97"/>
      <c r="Q97"/>
      <c r="R97"/>
    </row>
    <row r="98" spans="15:18">
      <c r="O98"/>
      <c r="Q98"/>
      <c r="R98"/>
    </row>
    <row r="99" spans="15:18">
      <c r="O99"/>
      <c r="Q99"/>
      <c r="R99"/>
    </row>
    <row r="100" spans="15:18">
      <c r="O100"/>
      <c r="Q100"/>
      <c r="R100"/>
    </row>
    <row r="101" spans="15:18">
      <c r="O101"/>
      <c r="Q101"/>
      <c r="R101"/>
    </row>
    <row r="102" spans="15:18">
      <c r="O102"/>
      <c r="Q102"/>
      <c r="R102"/>
    </row>
    <row r="103" spans="15:18">
      <c r="O103"/>
      <c r="Q103"/>
      <c r="R103"/>
    </row>
    <row r="104" spans="15:18">
      <c r="O104"/>
      <c r="Q104"/>
      <c r="R104"/>
    </row>
    <row r="105" spans="15:18">
      <c r="O105"/>
      <c r="Q105"/>
      <c r="R105"/>
    </row>
    <row r="106" spans="15:18">
      <c r="O106"/>
      <c r="Q106"/>
      <c r="R106"/>
    </row>
    <row r="107" spans="15:18">
      <c r="O107"/>
      <c r="Q107"/>
      <c r="R107"/>
    </row>
    <row r="108" spans="15:18">
      <c r="O108"/>
      <c r="Q108"/>
    </row>
    <row r="109" spans="15:18">
      <c r="O109"/>
      <c r="Q109"/>
    </row>
    <row r="110" spans="15:18">
      <c r="O110"/>
      <c r="Q110"/>
    </row>
    <row r="111" spans="15:18">
      <c r="O111"/>
      <c r="Q111"/>
    </row>
    <row r="112" spans="15:18">
      <c r="O112"/>
      <c r="Q112"/>
    </row>
    <row r="113" spans="15:17">
      <c r="O113"/>
      <c r="Q113"/>
    </row>
    <row r="114" spans="15:17">
      <c r="O114"/>
      <c r="Q114"/>
    </row>
    <row r="115" spans="15:17">
      <c r="O115"/>
      <c r="Q115"/>
    </row>
    <row r="116" spans="15:17">
      <c r="O116"/>
      <c r="Q116"/>
    </row>
    <row r="117" spans="15:17">
      <c r="O117"/>
      <c r="Q117"/>
    </row>
    <row r="118" spans="15:17">
      <c r="O118"/>
      <c r="Q118"/>
    </row>
    <row r="119" spans="15:17">
      <c r="O119"/>
      <c r="Q119"/>
    </row>
    <row r="120" spans="15:17">
      <c r="O120"/>
      <c r="Q120"/>
    </row>
    <row r="121" spans="15:17">
      <c r="O121"/>
      <c r="Q121"/>
    </row>
    <row r="122" spans="15:17">
      <c r="O122"/>
      <c r="Q122"/>
    </row>
    <row r="123" spans="15:17">
      <c r="O123"/>
      <c r="Q123"/>
    </row>
    <row r="124" spans="15:17">
      <c r="O124"/>
      <c r="Q124"/>
    </row>
    <row r="125" spans="15:17">
      <c r="O125"/>
      <c r="Q125"/>
    </row>
    <row r="126" spans="15:17">
      <c r="O126"/>
      <c r="Q126"/>
    </row>
    <row r="127" spans="15:17">
      <c r="O127"/>
      <c r="Q127"/>
    </row>
    <row r="128" spans="15:17">
      <c r="O128"/>
      <c r="Q128"/>
    </row>
    <row r="129" spans="15:17">
      <c r="O129"/>
      <c r="Q129"/>
    </row>
    <row r="130" spans="15:17">
      <c r="O130"/>
      <c r="Q130"/>
    </row>
    <row r="131" spans="15:17">
      <c r="O131"/>
      <c r="Q131"/>
    </row>
    <row r="132" spans="15:17">
      <c r="O132"/>
      <c r="Q132"/>
    </row>
    <row r="133" spans="15:17">
      <c r="O133"/>
      <c r="Q133"/>
    </row>
    <row r="134" spans="15:17">
      <c r="O134"/>
      <c r="Q134"/>
    </row>
    <row r="135" spans="15:17">
      <c r="O135"/>
      <c r="Q135"/>
    </row>
    <row r="136" spans="15:17">
      <c r="O136"/>
      <c r="Q136"/>
    </row>
    <row r="137" spans="15:17">
      <c r="O137"/>
      <c r="Q137"/>
    </row>
    <row r="138" spans="15:17">
      <c r="O138"/>
      <c r="Q138"/>
    </row>
    <row r="139" spans="15:17">
      <c r="O139"/>
      <c r="Q139"/>
    </row>
    <row r="140" spans="15:17">
      <c r="O140"/>
      <c r="Q140"/>
    </row>
    <row r="141" spans="15:17">
      <c r="O141"/>
      <c r="Q141"/>
    </row>
    <row r="142" spans="15:17">
      <c r="O142"/>
      <c r="Q142"/>
    </row>
    <row r="143" spans="15:17">
      <c r="O143"/>
      <c r="Q143"/>
    </row>
    <row r="144" spans="15:17">
      <c r="O144"/>
      <c r="Q144"/>
    </row>
    <row r="145" spans="15:17">
      <c r="O145"/>
      <c r="Q145"/>
    </row>
    <row r="146" spans="15:17">
      <c r="O146"/>
      <c r="Q146"/>
    </row>
    <row r="147" spans="15:17">
      <c r="O147"/>
      <c r="Q147"/>
    </row>
    <row r="148" spans="15:17">
      <c r="O148"/>
      <c r="Q148"/>
    </row>
    <row r="149" spans="15:17">
      <c r="O149"/>
      <c r="Q149"/>
    </row>
    <row r="150" spans="15:17">
      <c r="O150"/>
      <c r="Q150"/>
    </row>
    <row r="151" spans="15:17">
      <c r="O151"/>
      <c r="Q151"/>
    </row>
    <row r="152" spans="15:17">
      <c r="O152"/>
      <c r="Q152"/>
    </row>
    <row r="153" spans="15:17">
      <c r="O153"/>
      <c r="Q153"/>
    </row>
    <row r="154" spans="15:17">
      <c r="O154"/>
      <c r="Q154"/>
    </row>
    <row r="155" spans="15:17">
      <c r="O155"/>
      <c r="Q155"/>
    </row>
    <row r="156" spans="15:17">
      <c r="O156"/>
      <c r="Q156"/>
    </row>
    <row r="157" spans="15:17">
      <c r="O157"/>
      <c r="Q157"/>
    </row>
    <row r="158" spans="15:17">
      <c r="O158"/>
      <c r="Q158"/>
    </row>
    <row r="159" spans="15:17">
      <c r="O159"/>
      <c r="Q159"/>
    </row>
    <row r="160" spans="15:17">
      <c r="O160"/>
      <c r="Q160"/>
    </row>
    <row r="161" spans="15:17">
      <c r="O161"/>
      <c r="Q161"/>
    </row>
    <row r="162" spans="15:17">
      <c r="O162"/>
      <c r="Q162"/>
    </row>
    <row r="163" spans="15:17">
      <c r="O163"/>
      <c r="Q163"/>
    </row>
    <row r="164" spans="15:17">
      <c r="O164"/>
      <c r="Q164"/>
    </row>
    <row r="165" spans="15:17">
      <c r="O165"/>
      <c r="Q165"/>
    </row>
    <row r="166" spans="15:17">
      <c r="O166"/>
      <c r="Q166"/>
    </row>
    <row r="167" spans="15:17">
      <c r="O167"/>
      <c r="Q167"/>
    </row>
    <row r="168" spans="15:17">
      <c r="O168"/>
      <c r="Q168"/>
    </row>
    <row r="169" spans="15:17">
      <c r="O169"/>
      <c r="Q169"/>
    </row>
    <row r="170" spans="15:17">
      <c r="O170"/>
      <c r="Q170"/>
    </row>
    <row r="171" spans="15:17">
      <c r="O171"/>
      <c r="Q171"/>
    </row>
    <row r="172" spans="15:17">
      <c r="O172"/>
      <c r="Q172"/>
    </row>
    <row r="173" spans="15:17">
      <c r="O173"/>
      <c r="Q173"/>
    </row>
    <row r="174" spans="15:17">
      <c r="O174"/>
      <c r="Q174"/>
    </row>
    <row r="175" spans="15:17">
      <c r="O175"/>
      <c r="Q175"/>
    </row>
    <row r="176" spans="15:17">
      <c r="O176"/>
      <c r="Q176"/>
    </row>
    <row r="177" spans="15:17">
      <c r="O177"/>
      <c r="Q177"/>
    </row>
    <row r="178" spans="15:17">
      <c r="O178"/>
      <c r="Q178"/>
    </row>
    <row r="179" spans="15:17">
      <c r="O179"/>
      <c r="Q179"/>
    </row>
    <row r="180" spans="15:17">
      <c r="O180"/>
      <c r="Q180"/>
    </row>
    <row r="181" spans="15:17">
      <c r="O181"/>
      <c r="Q181"/>
    </row>
    <row r="182" spans="15:17">
      <c r="O182"/>
      <c r="Q182"/>
    </row>
    <row r="183" spans="15:17">
      <c r="O183"/>
      <c r="Q183"/>
    </row>
    <row r="184" spans="15:17">
      <c r="O184"/>
      <c r="Q184"/>
    </row>
    <row r="185" spans="15:17">
      <c r="O185"/>
      <c r="Q185"/>
    </row>
    <row r="186" spans="15:17">
      <c r="O186"/>
      <c r="Q186"/>
    </row>
    <row r="187" spans="15:17">
      <c r="O187"/>
      <c r="Q187"/>
    </row>
    <row r="188" spans="15:17">
      <c r="O188"/>
      <c r="Q188"/>
    </row>
    <row r="189" spans="15:17">
      <c r="O189"/>
      <c r="Q189"/>
    </row>
    <row r="190" spans="15:17">
      <c r="O190"/>
      <c r="Q190"/>
    </row>
    <row r="191" spans="15:17">
      <c r="O191"/>
      <c r="Q191"/>
    </row>
    <row r="192" spans="15:17">
      <c r="O192"/>
      <c r="Q192"/>
    </row>
    <row r="193" spans="15:17">
      <c r="O193"/>
      <c r="Q193"/>
    </row>
    <row r="194" spans="15:17">
      <c r="O194"/>
      <c r="Q194"/>
    </row>
    <row r="195" spans="15:17">
      <c r="O195"/>
      <c r="Q195"/>
    </row>
    <row r="196" spans="15:17">
      <c r="O196"/>
      <c r="Q196"/>
    </row>
    <row r="197" spans="15:17">
      <c r="O197"/>
      <c r="Q197"/>
    </row>
    <row r="198" spans="15:17">
      <c r="O198"/>
      <c r="Q198"/>
    </row>
    <row r="199" spans="15:17">
      <c r="O199"/>
      <c r="Q199"/>
    </row>
    <row r="200" spans="15:17">
      <c r="O200"/>
      <c r="Q200"/>
    </row>
    <row r="201" spans="15:17">
      <c r="O201"/>
      <c r="Q201"/>
    </row>
    <row r="202" spans="15:17">
      <c r="O202"/>
      <c r="Q202"/>
    </row>
    <row r="203" spans="15:17">
      <c r="O203"/>
      <c r="Q203"/>
    </row>
    <row r="204" spans="15:17">
      <c r="O204"/>
      <c r="Q204"/>
    </row>
    <row r="205" spans="15:17">
      <c r="O205"/>
      <c r="Q205"/>
    </row>
    <row r="206" spans="15:17">
      <c r="O206"/>
      <c r="Q206"/>
    </row>
    <row r="207" spans="15:17">
      <c r="O207"/>
      <c r="Q207"/>
    </row>
    <row r="208" spans="15:17">
      <c r="O208"/>
      <c r="Q208"/>
    </row>
    <row r="209" spans="15:17">
      <c r="O209"/>
      <c r="Q209"/>
    </row>
    <row r="210" spans="15:17">
      <c r="O210"/>
      <c r="Q210"/>
    </row>
    <row r="211" spans="15:17">
      <c r="O211"/>
      <c r="Q211"/>
    </row>
    <row r="212" spans="15:17">
      <c r="O212"/>
      <c r="Q212"/>
    </row>
    <row r="213" spans="15:17">
      <c r="O213"/>
      <c r="Q213"/>
    </row>
    <row r="214" spans="15:17">
      <c r="O214"/>
      <c r="Q214"/>
    </row>
    <row r="215" spans="15:17">
      <c r="O215"/>
      <c r="Q215"/>
    </row>
    <row r="216" spans="15:17">
      <c r="O216"/>
      <c r="Q216"/>
    </row>
    <row r="217" spans="15:17">
      <c r="O217"/>
      <c r="Q217"/>
    </row>
    <row r="218" spans="15:17">
      <c r="O218"/>
      <c r="Q218"/>
    </row>
    <row r="219" spans="15:17">
      <c r="O219"/>
      <c r="Q219"/>
    </row>
    <row r="220" spans="15:17">
      <c r="O220"/>
      <c r="Q220"/>
    </row>
    <row r="221" spans="15:17">
      <c r="O221"/>
      <c r="Q221"/>
    </row>
    <row r="222" spans="15:17">
      <c r="O222"/>
      <c r="Q222"/>
    </row>
    <row r="223" spans="15:17">
      <c r="O223"/>
      <c r="Q223"/>
    </row>
    <row r="224" spans="15:17">
      <c r="O224"/>
      <c r="Q224"/>
    </row>
    <row r="225" spans="15:17">
      <c r="O225"/>
      <c r="Q225"/>
    </row>
    <row r="226" spans="15:17">
      <c r="O226"/>
      <c r="Q226"/>
    </row>
    <row r="227" spans="15:17">
      <c r="O227"/>
      <c r="Q227"/>
    </row>
    <row r="228" spans="15:17">
      <c r="O228"/>
      <c r="Q228"/>
    </row>
    <row r="229" spans="15:17">
      <c r="O229"/>
      <c r="Q229"/>
    </row>
    <row r="230" spans="15:17">
      <c r="O230"/>
      <c r="Q230"/>
    </row>
    <row r="231" spans="15:17">
      <c r="O231"/>
      <c r="Q231"/>
    </row>
    <row r="232" spans="15:17">
      <c r="O232"/>
      <c r="Q232"/>
    </row>
    <row r="233" spans="15:17">
      <c r="O233"/>
      <c r="Q233"/>
    </row>
    <row r="234" spans="15:17">
      <c r="O234"/>
      <c r="Q234"/>
    </row>
    <row r="235" spans="15:17">
      <c r="O235"/>
      <c r="Q235"/>
    </row>
    <row r="236" spans="15:17">
      <c r="O236"/>
      <c r="Q236"/>
    </row>
    <row r="237" spans="15:17">
      <c r="O237"/>
      <c r="Q237"/>
    </row>
    <row r="238" spans="15:17">
      <c r="O238"/>
      <c r="Q238"/>
    </row>
    <row r="239" spans="15:17">
      <c r="O239"/>
      <c r="Q239"/>
    </row>
    <row r="240" spans="15:17">
      <c r="O240"/>
      <c r="Q240"/>
    </row>
    <row r="241" spans="15:17">
      <c r="O241"/>
      <c r="Q241"/>
    </row>
    <row r="242" spans="15:17">
      <c r="O242"/>
      <c r="Q242"/>
    </row>
    <row r="243" spans="15:17">
      <c r="O243"/>
      <c r="Q243"/>
    </row>
    <row r="244" spans="15:17">
      <c r="O244"/>
      <c r="Q244"/>
    </row>
    <row r="245" spans="15:17">
      <c r="O245"/>
      <c r="Q245"/>
    </row>
    <row r="246" spans="15:17">
      <c r="O246"/>
      <c r="Q246"/>
    </row>
    <row r="247" spans="15:17">
      <c r="O247"/>
      <c r="Q247"/>
    </row>
    <row r="248" spans="15:17">
      <c r="O248"/>
      <c r="Q248"/>
    </row>
    <row r="249" spans="15:17">
      <c r="O249"/>
      <c r="Q249"/>
    </row>
    <row r="250" spans="15:17">
      <c r="O250"/>
      <c r="Q250"/>
    </row>
    <row r="251" spans="15:17">
      <c r="O251"/>
      <c r="Q251"/>
    </row>
    <row r="252" spans="15:17">
      <c r="O252"/>
      <c r="Q252"/>
    </row>
    <row r="253" spans="15:17">
      <c r="O253"/>
      <c r="Q253"/>
    </row>
    <row r="254" spans="15:17">
      <c r="O254"/>
      <c r="Q254"/>
    </row>
    <row r="255" spans="15:17">
      <c r="O255"/>
      <c r="Q255"/>
    </row>
    <row r="256" spans="15:17">
      <c r="O256"/>
      <c r="Q256"/>
    </row>
    <row r="257" spans="15:17">
      <c r="O257"/>
      <c r="Q257"/>
    </row>
    <row r="258" spans="15:17">
      <c r="O258"/>
      <c r="Q258"/>
    </row>
    <row r="259" spans="15:17">
      <c r="O259"/>
      <c r="Q259"/>
    </row>
    <row r="260" spans="15:17">
      <c r="O260"/>
      <c r="Q260"/>
    </row>
    <row r="261" spans="15:17">
      <c r="O261"/>
      <c r="Q261"/>
    </row>
    <row r="262" spans="15:17">
      <c r="O262"/>
      <c r="Q262"/>
    </row>
    <row r="263" spans="15:17">
      <c r="O263"/>
      <c r="Q263"/>
    </row>
    <row r="264" spans="15:17">
      <c r="O264"/>
      <c r="Q264"/>
    </row>
    <row r="265" spans="15:17">
      <c r="O265"/>
      <c r="Q265"/>
    </row>
    <row r="266" spans="15:17">
      <c r="O266"/>
      <c r="Q266"/>
    </row>
    <row r="267" spans="15:17">
      <c r="O267"/>
      <c r="Q267"/>
    </row>
    <row r="268" spans="15:17">
      <c r="O268"/>
      <c r="Q268"/>
    </row>
    <row r="269" spans="15:17">
      <c r="O269"/>
      <c r="Q269"/>
    </row>
    <row r="270" spans="15:17">
      <c r="O270"/>
      <c r="Q270"/>
    </row>
    <row r="271" spans="15:17">
      <c r="O271"/>
      <c r="Q271"/>
    </row>
    <row r="272" spans="15:17">
      <c r="O272"/>
      <c r="Q272"/>
    </row>
    <row r="273" spans="15:17">
      <c r="O273"/>
      <c r="Q273"/>
    </row>
    <row r="274" spans="15:17">
      <c r="O274"/>
      <c r="Q274"/>
    </row>
    <row r="275" spans="15:17">
      <c r="O275"/>
      <c r="Q275"/>
    </row>
    <row r="276" spans="15:17">
      <c r="O276"/>
      <c r="Q276"/>
    </row>
    <row r="277" spans="15:17">
      <c r="O277"/>
      <c r="Q277"/>
    </row>
    <row r="278" spans="15:17">
      <c r="O278"/>
    </row>
    <row r="279" spans="15:17">
      <c r="O279"/>
    </row>
    <row r="280" spans="15:17">
      <c r="O280"/>
    </row>
    <row r="281" spans="15:17">
      <c r="O281"/>
    </row>
    <row r="282" spans="15:17">
      <c r="O282"/>
    </row>
    <row r="283" spans="15:17">
      <c r="O283"/>
    </row>
  </sheetData>
  <mergeCells count="16">
    <mergeCell ref="A22:A26"/>
    <mergeCell ref="A27:A31"/>
    <mergeCell ref="A17:A21"/>
    <mergeCell ref="N1:R1"/>
    <mergeCell ref="N2:R2"/>
    <mergeCell ref="A4:R4"/>
    <mergeCell ref="A5:R5"/>
    <mergeCell ref="A7:R7"/>
    <mergeCell ref="A6:R6"/>
    <mergeCell ref="K9:N9"/>
    <mergeCell ref="O9:R9"/>
    <mergeCell ref="A12:A16"/>
    <mergeCell ref="A9:A10"/>
    <mergeCell ref="B9:B10"/>
    <mergeCell ref="C9:F9"/>
    <mergeCell ref="G9:J9"/>
  </mergeCells>
  <phoneticPr fontId="16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N23" sqref="N23"/>
    </sheetView>
  </sheetViews>
  <sheetFormatPr defaultRowHeight="12.75"/>
  <cols>
    <col min="1" max="1" width="26.7109375" style="99" customWidth="1"/>
    <col min="2" max="2" width="29.5703125" style="99" customWidth="1"/>
    <col min="3" max="3" width="15.140625" style="99" customWidth="1"/>
    <col min="4" max="4" width="11" style="99" customWidth="1"/>
    <col min="5" max="5" width="10.28515625" style="99" customWidth="1"/>
    <col min="6" max="6" width="12" style="99" customWidth="1"/>
    <col min="7" max="7" width="15.42578125" style="99" customWidth="1"/>
    <col min="8" max="8" width="11.28515625" style="99" customWidth="1"/>
    <col min="9" max="9" width="10.5703125" style="99" customWidth="1"/>
    <col min="10" max="10" width="11.5703125" style="99" customWidth="1"/>
    <col min="11" max="11" width="13.140625" style="99" customWidth="1"/>
    <col min="12" max="12" width="11" style="99" customWidth="1"/>
    <col min="13" max="13" width="10.42578125" style="99" customWidth="1"/>
    <col min="14" max="14" width="12" style="99" customWidth="1"/>
    <col min="15" max="15" width="12.28515625" style="99" customWidth="1"/>
    <col min="16" max="16" width="10.5703125" style="99" customWidth="1"/>
    <col min="17" max="17" width="10" style="99" customWidth="1"/>
    <col min="18" max="18" width="10.5703125" style="99" customWidth="1"/>
    <col min="19" max="16384" width="9.140625" style="99"/>
  </cols>
  <sheetData>
    <row r="1" spans="1:18">
      <c r="N1" s="163" t="s">
        <v>47</v>
      </c>
      <c r="O1" s="163"/>
      <c r="P1" s="163"/>
      <c r="Q1" s="163"/>
      <c r="R1" s="163"/>
    </row>
    <row r="2" spans="1:18">
      <c r="M2" s="164" t="s">
        <v>48</v>
      </c>
      <c r="N2" s="164"/>
      <c r="O2" s="164"/>
      <c r="P2" s="164"/>
      <c r="Q2" s="164"/>
      <c r="R2" s="164"/>
    </row>
    <row r="3" spans="1:18" ht="6" customHeight="1"/>
    <row r="4" spans="1:18" ht="20.25" customHeight="1">
      <c r="A4" s="165" t="s">
        <v>49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>
      <c r="A5" s="166" t="s">
        <v>95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s="100" customFormat="1" ht="16.5" customHeight="1">
      <c r="A6" s="167" t="s">
        <v>51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22.5" customHeight="1">
      <c r="A7" s="160" t="s">
        <v>68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ht="18" customHeight="1">
      <c r="A8" s="101"/>
      <c r="B8" s="101"/>
      <c r="C8" s="101"/>
      <c r="D8" s="101"/>
      <c r="E8" s="101"/>
      <c r="F8" s="101"/>
    </row>
    <row r="9" spans="1:18" s="102" customFormat="1" ht="26.25" customHeight="1">
      <c r="A9" s="162" t="s">
        <v>53</v>
      </c>
      <c r="B9" s="162" t="s">
        <v>54</v>
      </c>
      <c r="C9" s="161" t="s">
        <v>130</v>
      </c>
      <c r="D9" s="161"/>
      <c r="E9" s="161"/>
      <c r="F9" s="161"/>
      <c r="G9" s="161" t="s">
        <v>123</v>
      </c>
      <c r="H9" s="161"/>
      <c r="I9" s="161"/>
      <c r="J9" s="161"/>
      <c r="K9" s="161" t="s">
        <v>131</v>
      </c>
      <c r="L9" s="161"/>
      <c r="M9" s="161"/>
      <c r="N9" s="161"/>
      <c r="O9" s="161" t="s">
        <v>125</v>
      </c>
      <c r="P9" s="161"/>
      <c r="Q9" s="161"/>
      <c r="R9" s="161"/>
    </row>
    <row r="10" spans="1:18" ht="80.25" customHeight="1">
      <c r="A10" s="162"/>
      <c r="B10" s="162"/>
      <c r="C10" s="53" t="s">
        <v>126</v>
      </c>
      <c r="D10" s="53" t="s">
        <v>55</v>
      </c>
      <c r="E10" s="53" t="s">
        <v>56</v>
      </c>
      <c r="F10" s="54" t="s">
        <v>57</v>
      </c>
      <c r="G10" s="53" t="s">
        <v>126</v>
      </c>
      <c r="H10" s="53" t="s">
        <v>55</v>
      </c>
      <c r="I10" s="53" t="s">
        <v>56</v>
      </c>
      <c r="J10" s="54" t="s">
        <v>57</v>
      </c>
      <c r="K10" s="53" t="s">
        <v>132</v>
      </c>
      <c r="L10" s="53" t="s">
        <v>55</v>
      </c>
      <c r="M10" s="53" t="s">
        <v>56</v>
      </c>
      <c r="N10" s="54" t="s">
        <v>57</v>
      </c>
      <c r="O10" s="53" t="s">
        <v>114</v>
      </c>
      <c r="P10" s="53" t="s">
        <v>55</v>
      </c>
      <c r="Q10" s="53" t="s">
        <v>56</v>
      </c>
      <c r="R10" s="54" t="s">
        <v>59</v>
      </c>
    </row>
    <row r="11" spans="1:18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3">
        <v>17</v>
      </c>
      <c r="R11" s="53">
        <v>18</v>
      </c>
    </row>
    <row r="12" spans="1:18" ht="21.75" customHeight="1">
      <c r="A12" s="142" t="s">
        <v>69</v>
      </c>
      <c r="B12" s="73" t="s">
        <v>60</v>
      </c>
      <c r="C12" s="103">
        <v>192765.82</v>
      </c>
      <c r="D12" s="103">
        <v>321.75</v>
      </c>
      <c r="E12" s="103">
        <v>321.75</v>
      </c>
      <c r="F12" s="104">
        <v>1.6999999999999999E-3</v>
      </c>
      <c r="G12" s="103">
        <v>197226.99</v>
      </c>
      <c r="H12" s="103">
        <v>2491.16</v>
      </c>
      <c r="I12" s="103">
        <v>2491.16</v>
      </c>
      <c r="J12" s="104">
        <f>I12/G12</f>
        <v>1.2630928454569023E-2</v>
      </c>
      <c r="K12" s="126">
        <v>180703.44</v>
      </c>
      <c r="L12" s="126">
        <v>11074.05</v>
      </c>
      <c r="M12" s="126">
        <v>11074.05</v>
      </c>
      <c r="N12" s="104">
        <f>M12/K12</f>
        <v>6.1283006012503131E-2</v>
      </c>
      <c r="O12" s="107"/>
      <c r="P12" s="107"/>
      <c r="Q12" s="107"/>
      <c r="R12" s="28"/>
    </row>
    <row r="13" spans="1:18" ht="30" customHeight="1">
      <c r="A13" s="143"/>
      <c r="B13" s="73" t="s">
        <v>61</v>
      </c>
      <c r="C13" s="105">
        <v>0</v>
      </c>
      <c r="D13" s="105">
        <v>0</v>
      </c>
      <c r="E13" s="105">
        <v>0</v>
      </c>
      <c r="F13" s="105">
        <v>0</v>
      </c>
      <c r="G13" s="103">
        <v>0</v>
      </c>
      <c r="H13" s="103">
        <v>0</v>
      </c>
      <c r="I13" s="103">
        <v>0</v>
      </c>
      <c r="J13" s="104">
        <v>0</v>
      </c>
      <c r="K13" s="126">
        <v>0</v>
      </c>
      <c r="L13" s="126">
        <v>0</v>
      </c>
      <c r="M13" s="126">
        <v>0</v>
      </c>
      <c r="N13" s="104">
        <v>0</v>
      </c>
      <c r="O13" s="107"/>
      <c r="P13" s="108"/>
      <c r="Q13" s="108"/>
      <c r="R13" s="108"/>
    </row>
    <row r="14" spans="1:18" ht="18" customHeight="1">
      <c r="A14" s="143"/>
      <c r="B14" s="73" t="s">
        <v>62</v>
      </c>
      <c r="C14" s="105">
        <v>0</v>
      </c>
      <c r="D14" s="105">
        <v>0</v>
      </c>
      <c r="E14" s="105">
        <v>0</v>
      </c>
      <c r="F14" s="105">
        <v>0</v>
      </c>
      <c r="G14" s="103">
        <v>0</v>
      </c>
      <c r="H14" s="103">
        <v>0</v>
      </c>
      <c r="I14" s="103">
        <v>0</v>
      </c>
      <c r="J14" s="104">
        <v>0</v>
      </c>
      <c r="K14" s="126">
        <v>0</v>
      </c>
      <c r="L14" s="126">
        <v>0</v>
      </c>
      <c r="M14" s="126">
        <v>0</v>
      </c>
      <c r="N14" s="104">
        <v>0</v>
      </c>
      <c r="O14" s="107"/>
      <c r="P14" s="108"/>
      <c r="Q14" s="108"/>
      <c r="R14" s="108"/>
    </row>
    <row r="15" spans="1:18" ht="32.25" customHeight="1">
      <c r="A15" s="143"/>
      <c r="B15" s="73" t="s">
        <v>63</v>
      </c>
      <c r="C15" s="105">
        <v>0</v>
      </c>
      <c r="D15" s="105">
        <v>0</v>
      </c>
      <c r="E15" s="105">
        <v>0</v>
      </c>
      <c r="F15" s="105">
        <v>0</v>
      </c>
      <c r="G15" s="103">
        <v>0</v>
      </c>
      <c r="H15" s="103">
        <v>0</v>
      </c>
      <c r="I15" s="103">
        <v>0</v>
      </c>
      <c r="J15" s="104">
        <v>0</v>
      </c>
      <c r="K15" s="126">
        <v>0</v>
      </c>
      <c r="L15" s="126">
        <v>0</v>
      </c>
      <c r="M15" s="126">
        <v>0</v>
      </c>
      <c r="N15" s="104">
        <v>0</v>
      </c>
      <c r="O15" s="107"/>
      <c r="P15" s="108"/>
      <c r="Q15" s="108"/>
      <c r="R15" s="108"/>
    </row>
    <row r="16" spans="1:18" ht="18.75" customHeight="1">
      <c r="A16" s="144"/>
      <c r="B16" s="73" t="s">
        <v>64</v>
      </c>
      <c r="C16" s="103">
        <v>192765.82</v>
      </c>
      <c r="D16" s="103">
        <v>321.75</v>
      </c>
      <c r="E16" s="103">
        <v>321.75</v>
      </c>
      <c r="F16" s="104">
        <v>1.6999999999999999E-3</v>
      </c>
      <c r="G16" s="103">
        <v>197226.99</v>
      </c>
      <c r="H16" s="103">
        <v>2491.16</v>
      </c>
      <c r="I16" s="103">
        <v>2491.16</v>
      </c>
      <c r="J16" s="104">
        <f t="shared" ref="J16:J21" si="0">I16/G16</f>
        <v>1.2630928454569023E-2</v>
      </c>
      <c r="K16" s="126">
        <v>180703.44</v>
      </c>
      <c r="L16" s="126">
        <v>11074.05</v>
      </c>
      <c r="M16" s="126">
        <v>11074.05</v>
      </c>
      <c r="N16" s="104">
        <f>M16/K16</f>
        <v>6.1283006012503131E-2</v>
      </c>
      <c r="O16" s="107"/>
      <c r="P16" s="107"/>
      <c r="Q16" s="107"/>
      <c r="R16" s="28"/>
    </row>
    <row r="17" spans="1:18" ht="21.75" customHeight="1">
      <c r="A17" s="142" t="s">
        <v>70</v>
      </c>
      <c r="B17" s="73" t="s">
        <v>60</v>
      </c>
      <c r="C17" s="103">
        <v>192765.82</v>
      </c>
      <c r="D17" s="103">
        <v>321.75</v>
      </c>
      <c r="E17" s="103">
        <v>321.75</v>
      </c>
      <c r="F17" s="104">
        <v>1.6999999999999999E-3</v>
      </c>
      <c r="G17" s="103">
        <v>197226.99</v>
      </c>
      <c r="H17" s="103">
        <v>2491.16</v>
      </c>
      <c r="I17" s="103">
        <v>2491.16</v>
      </c>
      <c r="J17" s="104">
        <f t="shared" si="0"/>
        <v>1.2630928454569023E-2</v>
      </c>
      <c r="K17" s="126">
        <v>180703.44</v>
      </c>
      <c r="L17" s="126">
        <v>11074.05</v>
      </c>
      <c r="M17" s="126">
        <v>11074.05</v>
      </c>
      <c r="N17" s="104">
        <f>M17/K17</f>
        <v>6.1283006012503131E-2</v>
      </c>
      <c r="O17" s="107"/>
      <c r="P17" s="107"/>
      <c r="Q17" s="107"/>
      <c r="R17" s="28"/>
    </row>
    <row r="18" spans="1:18" ht="30.75" customHeight="1">
      <c r="A18" s="143"/>
      <c r="B18" s="73" t="s">
        <v>61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4">
        <v>0</v>
      </c>
      <c r="K18" s="126">
        <v>0</v>
      </c>
      <c r="L18" s="126">
        <v>0</v>
      </c>
      <c r="M18" s="126">
        <v>0</v>
      </c>
      <c r="N18" s="104">
        <v>0</v>
      </c>
      <c r="O18" s="107"/>
      <c r="P18" s="108"/>
      <c r="Q18" s="108"/>
      <c r="R18" s="108"/>
    </row>
    <row r="19" spans="1:18" ht="16.5" customHeight="1">
      <c r="A19" s="143"/>
      <c r="B19" s="73" t="s">
        <v>62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4">
        <v>0</v>
      </c>
      <c r="K19" s="126">
        <v>0</v>
      </c>
      <c r="L19" s="126">
        <v>0</v>
      </c>
      <c r="M19" s="126">
        <v>0</v>
      </c>
      <c r="N19" s="104">
        <v>0</v>
      </c>
      <c r="O19" s="107"/>
      <c r="P19" s="108"/>
      <c r="Q19" s="108"/>
      <c r="R19" s="108"/>
    </row>
    <row r="20" spans="1:18" ht="29.25" customHeight="1">
      <c r="A20" s="143"/>
      <c r="B20" s="73" t="s">
        <v>63</v>
      </c>
      <c r="C20" s="105">
        <v>0</v>
      </c>
      <c r="D20" s="105">
        <v>0</v>
      </c>
      <c r="E20" s="105">
        <v>0</v>
      </c>
      <c r="F20" s="105">
        <v>0</v>
      </c>
      <c r="G20" s="103">
        <v>0</v>
      </c>
      <c r="H20" s="103">
        <v>0</v>
      </c>
      <c r="I20" s="105">
        <v>0</v>
      </c>
      <c r="J20" s="104">
        <v>0</v>
      </c>
      <c r="K20" s="126">
        <v>0</v>
      </c>
      <c r="L20" s="126">
        <v>0</v>
      </c>
      <c r="M20" s="126">
        <v>0</v>
      </c>
      <c r="N20" s="104">
        <v>0</v>
      </c>
      <c r="O20" s="107"/>
      <c r="P20" s="108"/>
      <c r="Q20" s="108"/>
      <c r="R20" s="108"/>
    </row>
    <row r="21" spans="1:18" ht="24" customHeight="1">
      <c r="A21" s="144"/>
      <c r="B21" s="73" t="s">
        <v>64</v>
      </c>
      <c r="C21" s="103">
        <v>192765.82</v>
      </c>
      <c r="D21" s="103">
        <v>321.75</v>
      </c>
      <c r="E21" s="103">
        <v>321.75</v>
      </c>
      <c r="F21" s="104">
        <v>1.6999999999999999E-3</v>
      </c>
      <c r="G21" s="103">
        <v>197226.99</v>
      </c>
      <c r="H21" s="103">
        <v>2491.16</v>
      </c>
      <c r="I21" s="103">
        <v>2491.16</v>
      </c>
      <c r="J21" s="104">
        <f t="shared" si="0"/>
        <v>1.2630928454569023E-2</v>
      </c>
      <c r="K21" s="126">
        <v>180703.44</v>
      </c>
      <c r="L21" s="126">
        <v>11074.05</v>
      </c>
      <c r="M21" s="126">
        <v>11074.05</v>
      </c>
      <c r="N21" s="104">
        <f>M21/K21</f>
        <v>6.1283006012503131E-2</v>
      </c>
      <c r="O21" s="107"/>
      <c r="P21" s="107"/>
      <c r="Q21" s="107"/>
      <c r="R21" s="28"/>
    </row>
    <row r="22" spans="1:18" hidden="1">
      <c r="A22" s="90"/>
      <c r="B22" s="90"/>
      <c r="C22" s="91"/>
      <c r="D22" s="91"/>
      <c r="E22" s="91"/>
      <c r="F22" s="91"/>
      <c r="J22" s="104" t="e">
        <f>I22/G22</f>
        <v>#DIV/0!</v>
      </c>
    </row>
    <row r="23" spans="1:18" ht="24.75" customHeight="1">
      <c r="A23" s="106" t="s">
        <v>65</v>
      </c>
      <c r="B23" s="106" t="s">
        <v>71</v>
      </c>
    </row>
    <row r="24" spans="1:18">
      <c r="A24" s="106"/>
      <c r="B24" s="106"/>
    </row>
  </sheetData>
  <mergeCells count="14"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7:A21"/>
    <mergeCell ref="A9:A10"/>
    <mergeCell ref="B9:B10"/>
    <mergeCell ref="O9:R9"/>
    <mergeCell ref="A12:A16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N40" sqref="N40"/>
    </sheetView>
  </sheetViews>
  <sheetFormatPr defaultRowHeight="15"/>
  <cols>
    <col min="1" max="1" width="25.85546875" customWidth="1"/>
    <col min="2" max="2" width="31.28515625" customWidth="1"/>
    <col min="3" max="3" width="15" customWidth="1"/>
    <col min="4" max="4" width="10.5703125" customWidth="1"/>
    <col min="5" max="5" width="10.28515625" customWidth="1"/>
    <col min="6" max="6" width="12.28515625" style="22" customWidth="1"/>
    <col min="7" max="7" width="15.140625" customWidth="1"/>
    <col min="8" max="8" width="12.28515625" customWidth="1"/>
    <col min="9" max="9" width="10.5703125" customWidth="1"/>
    <col min="10" max="10" width="11.7109375" customWidth="1"/>
    <col min="11" max="11" width="13.42578125" customWidth="1"/>
    <col min="12" max="12" width="11" customWidth="1"/>
    <col min="13" max="13" width="10.42578125" customWidth="1"/>
    <col min="14" max="14" width="11.5703125" customWidth="1"/>
    <col min="15" max="15" width="12.5703125" customWidth="1"/>
    <col min="16" max="16" width="10.7109375" customWidth="1"/>
    <col min="17" max="17" width="10.42578125" customWidth="1"/>
    <col min="18" max="18" width="11.42578125" customWidth="1"/>
  </cols>
  <sheetData>
    <row r="1" spans="1:18">
      <c r="M1" s="39"/>
      <c r="N1" s="137" t="s">
        <v>47</v>
      </c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3" spans="1:18" ht="6" customHeight="1"/>
    <row r="4" spans="1:18" ht="20.25" customHeight="1">
      <c r="A4" s="168" t="s">
        <v>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s="36" customFormat="1" ht="21.75" customHeight="1">
      <c r="A5" s="169" t="s">
        <v>96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8" s="9" customFormat="1" ht="19.5" customHeight="1">
      <c r="A6" s="170" t="s">
        <v>51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22.5" customHeight="1">
      <c r="A7" s="171" t="s">
        <v>72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18" ht="17.25" customHeight="1">
      <c r="A8" s="76"/>
      <c r="B8" s="76"/>
      <c r="C8" s="76"/>
      <c r="D8" s="76"/>
      <c r="E8" s="76"/>
      <c r="F8" s="85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11" customFormat="1" ht="22.5" customHeight="1">
      <c r="A9" s="162" t="s">
        <v>53</v>
      </c>
      <c r="B9" s="162" t="s">
        <v>54</v>
      </c>
      <c r="C9" s="159" t="s">
        <v>130</v>
      </c>
      <c r="D9" s="159"/>
      <c r="E9" s="159"/>
      <c r="F9" s="159"/>
      <c r="G9" s="159" t="s">
        <v>123</v>
      </c>
      <c r="H9" s="159"/>
      <c r="I9" s="159"/>
      <c r="J9" s="159"/>
      <c r="K9" s="159" t="s">
        <v>127</v>
      </c>
      <c r="L9" s="159"/>
      <c r="M9" s="159"/>
      <c r="N9" s="159"/>
      <c r="O9" s="159" t="s">
        <v>133</v>
      </c>
      <c r="P9" s="159"/>
      <c r="Q9" s="159"/>
      <c r="R9" s="159"/>
    </row>
    <row r="10" spans="1:18" ht="78" customHeight="1">
      <c r="A10" s="162"/>
      <c r="B10" s="162"/>
      <c r="C10" s="53" t="s">
        <v>126</v>
      </c>
      <c r="D10" s="53" t="s">
        <v>55</v>
      </c>
      <c r="E10" s="53" t="s">
        <v>56</v>
      </c>
      <c r="F10" s="54" t="s">
        <v>57</v>
      </c>
      <c r="G10" s="53" t="s">
        <v>126</v>
      </c>
      <c r="H10" s="53" t="s">
        <v>55</v>
      </c>
      <c r="I10" s="53" t="s">
        <v>56</v>
      </c>
      <c r="J10" s="54" t="s">
        <v>57</v>
      </c>
      <c r="K10" s="53" t="s">
        <v>134</v>
      </c>
      <c r="L10" s="53" t="s">
        <v>55</v>
      </c>
      <c r="M10" s="53" t="s">
        <v>56</v>
      </c>
      <c r="N10" s="54" t="s">
        <v>57</v>
      </c>
      <c r="O10" s="53" t="s">
        <v>115</v>
      </c>
      <c r="P10" s="53" t="s">
        <v>55</v>
      </c>
      <c r="Q10" s="53" t="s">
        <v>56</v>
      </c>
      <c r="R10" s="54" t="s">
        <v>59</v>
      </c>
    </row>
    <row r="11" spans="1:18" ht="12.7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86">
        <v>15</v>
      </c>
      <c r="P11" s="86">
        <v>16</v>
      </c>
      <c r="Q11" s="86">
        <v>17</v>
      </c>
      <c r="R11" s="86">
        <v>18</v>
      </c>
    </row>
    <row r="12" spans="1:18" ht="19.5" customHeight="1">
      <c r="A12" s="142" t="s">
        <v>73</v>
      </c>
      <c r="B12" s="73" t="s">
        <v>60</v>
      </c>
      <c r="C12" s="87">
        <v>6081.71</v>
      </c>
      <c r="D12" s="87">
        <v>1580.43</v>
      </c>
      <c r="E12" s="87">
        <v>1580.43</v>
      </c>
      <c r="F12" s="56">
        <v>0.26</v>
      </c>
      <c r="G12" s="87">
        <v>12864.13</v>
      </c>
      <c r="H12" s="87">
        <v>3894.5</v>
      </c>
      <c r="I12" s="87">
        <v>3894.5</v>
      </c>
      <c r="J12" s="87">
        <v>30.3</v>
      </c>
      <c r="K12" s="112">
        <v>12626.15</v>
      </c>
      <c r="L12" s="112">
        <v>5056.4399999999996</v>
      </c>
      <c r="M12" s="112">
        <v>5056.4399999999996</v>
      </c>
      <c r="N12" s="88">
        <f>M12/K12</f>
        <v>0.40047362022469241</v>
      </c>
      <c r="O12" s="109"/>
      <c r="P12" s="109"/>
      <c r="Q12" s="109"/>
      <c r="R12" s="110"/>
    </row>
    <row r="13" spans="1:18" ht="30.75" customHeight="1">
      <c r="A13" s="143"/>
      <c r="B13" s="74" t="s">
        <v>61</v>
      </c>
      <c r="C13" s="87">
        <v>6081.71</v>
      </c>
      <c r="D13" s="87">
        <v>1580.43</v>
      </c>
      <c r="E13" s="87">
        <v>1580.43</v>
      </c>
      <c r="F13" s="56">
        <v>0.26</v>
      </c>
      <c r="G13" s="87">
        <v>3894.45</v>
      </c>
      <c r="H13" s="87">
        <v>3894.45</v>
      </c>
      <c r="I13" s="87">
        <v>3894.45</v>
      </c>
      <c r="J13" s="87">
        <v>30.3</v>
      </c>
      <c r="K13" s="112">
        <v>12626.15</v>
      </c>
      <c r="L13" s="112">
        <v>5056.4399999999996</v>
      </c>
      <c r="M13" s="112">
        <v>5056.4399999999996</v>
      </c>
      <c r="N13" s="88">
        <f>M13/K13</f>
        <v>0.40047362022469241</v>
      </c>
      <c r="O13" s="109"/>
      <c r="P13" s="109"/>
      <c r="Q13" s="109"/>
      <c r="R13" s="110"/>
    </row>
    <row r="14" spans="1:18" ht="18.75" customHeight="1">
      <c r="A14" s="143"/>
      <c r="B14" s="74" t="s">
        <v>62</v>
      </c>
      <c r="C14" s="87">
        <v>0</v>
      </c>
      <c r="D14" s="87">
        <v>0</v>
      </c>
      <c r="E14" s="87">
        <v>0</v>
      </c>
      <c r="F14" s="56">
        <v>0</v>
      </c>
      <c r="G14" s="87">
        <v>0</v>
      </c>
      <c r="H14" s="87">
        <v>0</v>
      </c>
      <c r="I14" s="87">
        <v>0</v>
      </c>
      <c r="J14" s="87">
        <v>0</v>
      </c>
      <c r="K14" s="112">
        <v>0</v>
      </c>
      <c r="L14" s="112">
        <v>0</v>
      </c>
      <c r="M14" s="112">
        <v>0</v>
      </c>
      <c r="N14" s="88">
        <v>0</v>
      </c>
      <c r="O14" s="109"/>
      <c r="P14" s="109"/>
      <c r="Q14" s="109"/>
      <c r="R14" s="110"/>
    </row>
    <row r="15" spans="1:18" ht="31.5" customHeight="1">
      <c r="A15" s="143"/>
      <c r="B15" s="74" t="s">
        <v>63</v>
      </c>
      <c r="C15" s="87">
        <v>0</v>
      </c>
      <c r="D15" s="87">
        <v>0</v>
      </c>
      <c r="E15" s="87">
        <v>0</v>
      </c>
      <c r="F15" s="56">
        <v>0</v>
      </c>
      <c r="G15" s="87">
        <v>0</v>
      </c>
      <c r="H15" s="87">
        <v>0</v>
      </c>
      <c r="I15" s="87">
        <v>0</v>
      </c>
      <c r="J15" s="87">
        <v>0</v>
      </c>
      <c r="K15" s="112">
        <v>0</v>
      </c>
      <c r="L15" s="112">
        <v>0</v>
      </c>
      <c r="M15" s="112">
        <v>0</v>
      </c>
      <c r="N15" s="88">
        <v>0</v>
      </c>
      <c r="O15" s="109"/>
      <c r="P15" s="109"/>
      <c r="Q15" s="109"/>
      <c r="R15" s="110"/>
    </row>
    <row r="16" spans="1:18" ht="21.75" customHeight="1">
      <c r="A16" s="144"/>
      <c r="B16" s="74" t="s">
        <v>64</v>
      </c>
      <c r="C16" s="87">
        <v>0</v>
      </c>
      <c r="D16" s="87">
        <v>0</v>
      </c>
      <c r="E16" s="87">
        <v>0</v>
      </c>
      <c r="F16" s="56">
        <v>0</v>
      </c>
      <c r="G16" s="87">
        <v>0</v>
      </c>
      <c r="H16" s="87">
        <v>0</v>
      </c>
      <c r="I16" s="87">
        <v>0</v>
      </c>
      <c r="J16" s="87">
        <v>0</v>
      </c>
      <c r="K16" s="112">
        <v>0</v>
      </c>
      <c r="L16" s="112">
        <v>0</v>
      </c>
      <c r="M16" s="112">
        <v>0</v>
      </c>
      <c r="N16" s="88">
        <v>0</v>
      </c>
      <c r="O16" s="109"/>
      <c r="P16" s="109"/>
      <c r="Q16" s="109"/>
      <c r="R16" s="110"/>
    </row>
    <row r="17" spans="1:18" ht="21.75" customHeight="1">
      <c r="A17" s="142" t="s">
        <v>112</v>
      </c>
      <c r="B17" s="73" t="s">
        <v>60</v>
      </c>
      <c r="C17" s="87">
        <v>6081.71</v>
      </c>
      <c r="D17" s="87">
        <v>1580.4</v>
      </c>
      <c r="E17" s="87">
        <v>1580.4</v>
      </c>
      <c r="F17" s="56">
        <v>0.26</v>
      </c>
      <c r="G17" s="87">
        <v>12864.1</v>
      </c>
      <c r="H17" s="87">
        <v>3894.45</v>
      </c>
      <c r="I17" s="87">
        <v>3894.45</v>
      </c>
      <c r="J17" s="87">
        <v>30.3</v>
      </c>
      <c r="K17" s="112">
        <v>12626.15</v>
      </c>
      <c r="L17" s="112">
        <v>5056.4399999999996</v>
      </c>
      <c r="M17" s="112">
        <v>5056.4399999999996</v>
      </c>
      <c r="N17" s="88">
        <f>M17/K17</f>
        <v>0.40047362022469241</v>
      </c>
      <c r="O17" s="109"/>
      <c r="P17" s="109"/>
      <c r="Q17" s="109"/>
      <c r="R17" s="110"/>
    </row>
    <row r="18" spans="1:18" ht="30" customHeight="1">
      <c r="A18" s="143"/>
      <c r="B18" s="73" t="s">
        <v>61</v>
      </c>
      <c r="C18" s="87">
        <v>6081.71</v>
      </c>
      <c r="D18" s="87">
        <v>1580.4</v>
      </c>
      <c r="E18" s="87">
        <v>1580.4</v>
      </c>
      <c r="F18" s="56">
        <v>0.26</v>
      </c>
      <c r="G18" s="87">
        <v>3894.5</v>
      </c>
      <c r="H18" s="87">
        <v>3894.45</v>
      </c>
      <c r="I18" s="87">
        <v>3894.45</v>
      </c>
      <c r="J18" s="87">
        <v>30.3</v>
      </c>
      <c r="K18" s="112">
        <v>12626.15</v>
      </c>
      <c r="L18" s="112">
        <v>5056.4399999999996</v>
      </c>
      <c r="M18" s="112">
        <v>5056.4399999999996</v>
      </c>
      <c r="N18" s="88">
        <f>M18/K18</f>
        <v>0.40047362022469241</v>
      </c>
      <c r="O18" s="109"/>
      <c r="P18" s="109"/>
      <c r="Q18" s="109"/>
      <c r="R18" s="110"/>
    </row>
    <row r="19" spans="1:18" ht="17.25" customHeight="1">
      <c r="A19" s="143"/>
      <c r="B19" s="73" t="s">
        <v>62</v>
      </c>
      <c r="C19" s="87">
        <v>0</v>
      </c>
      <c r="D19" s="87">
        <v>0</v>
      </c>
      <c r="E19" s="87">
        <v>0</v>
      </c>
      <c r="F19" s="56">
        <v>0</v>
      </c>
      <c r="G19" s="87">
        <v>0</v>
      </c>
      <c r="H19" s="87">
        <v>0</v>
      </c>
      <c r="I19" s="87">
        <v>0</v>
      </c>
      <c r="J19" s="87">
        <v>0</v>
      </c>
      <c r="K19" s="112">
        <v>0</v>
      </c>
      <c r="L19" s="112">
        <v>0</v>
      </c>
      <c r="M19" s="112">
        <v>0</v>
      </c>
      <c r="N19" s="88">
        <v>0</v>
      </c>
      <c r="O19" s="109"/>
      <c r="P19" s="109"/>
      <c r="Q19" s="109"/>
      <c r="R19" s="110"/>
    </row>
    <row r="20" spans="1:18" ht="28.5" customHeight="1">
      <c r="A20" s="143"/>
      <c r="B20" s="73" t="s">
        <v>63</v>
      </c>
      <c r="C20" s="87">
        <v>0</v>
      </c>
      <c r="D20" s="87">
        <v>0</v>
      </c>
      <c r="E20" s="87">
        <v>0</v>
      </c>
      <c r="F20" s="56">
        <v>0</v>
      </c>
      <c r="G20" s="87">
        <v>0</v>
      </c>
      <c r="H20" s="87">
        <v>0</v>
      </c>
      <c r="I20" s="87">
        <v>0</v>
      </c>
      <c r="J20" s="87">
        <v>0</v>
      </c>
      <c r="K20" s="112">
        <v>0</v>
      </c>
      <c r="L20" s="112">
        <v>0</v>
      </c>
      <c r="M20" s="112">
        <v>0</v>
      </c>
      <c r="N20" s="88">
        <v>0</v>
      </c>
      <c r="O20" s="109"/>
      <c r="P20" s="109"/>
      <c r="Q20" s="109"/>
      <c r="R20" s="110"/>
    </row>
    <row r="21" spans="1:18" ht="20.25" customHeight="1">
      <c r="A21" s="144"/>
      <c r="B21" s="73" t="s">
        <v>64</v>
      </c>
      <c r="C21" s="87">
        <v>0</v>
      </c>
      <c r="D21" s="87">
        <v>0</v>
      </c>
      <c r="E21" s="87">
        <v>0</v>
      </c>
      <c r="F21" s="56">
        <v>0</v>
      </c>
      <c r="G21" s="87">
        <v>0</v>
      </c>
      <c r="H21" s="87">
        <v>0</v>
      </c>
      <c r="I21" s="87">
        <v>0</v>
      </c>
      <c r="J21" s="87">
        <v>0</v>
      </c>
      <c r="K21" s="112">
        <v>12626.15</v>
      </c>
      <c r="L21" s="112">
        <v>5056.4399999999996</v>
      </c>
      <c r="M21" s="112">
        <v>5056.4399999999996</v>
      </c>
      <c r="N21" s="88">
        <f>M21/K21</f>
        <v>0.40047362022469241</v>
      </c>
      <c r="O21" s="109"/>
      <c r="P21" s="109"/>
      <c r="Q21" s="109"/>
      <c r="R21" s="110"/>
    </row>
    <row r="22" spans="1:18" ht="21.75" hidden="1" customHeight="1">
      <c r="A22" s="142" t="s">
        <v>74</v>
      </c>
      <c r="B22" s="73" t="s">
        <v>60</v>
      </c>
      <c r="C22" s="89"/>
      <c r="D22" s="89"/>
      <c r="E22" s="89"/>
      <c r="F22" s="53"/>
      <c r="G22" s="89"/>
      <c r="H22" s="89"/>
      <c r="I22" s="89"/>
      <c r="J22" s="89"/>
      <c r="K22" s="89"/>
      <c r="L22" s="89"/>
      <c r="M22" s="89"/>
      <c r="N22" s="89"/>
      <c r="O22" s="52"/>
      <c r="P22" s="52"/>
      <c r="Q22" s="52"/>
      <c r="R22" s="52"/>
    </row>
    <row r="23" spans="1:18" ht="50.25" hidden="1" customHeight="1">
      <c r="A23" s="143"/>
      <c r="B23" s="74" t="s">
        <v>61</v>
      </c>
      <c r="C23" s="89"/>
      <c r="D23" s="89"/>
      <c r="E23" s="89"/>
      <c r="F23" s="53"/>
      <c r="G23" s="89"/>
      <c r="H23" s="89"/>
      <c r="I23" s="89"/>
      <c r="J23" s="89"/>
      <c r="K23" s="89"/>
      <c r="L23" s="89"/>
      <c r="M23" s="89"/>
      <c r="N23" s="89"/>
      <c r="O23" s="52"/>
      <c r="P23" s="52"/>
      <c r="Q23" s="52"/>
      <c r="R23" s="52"/>
    </row>
    <row r="24" spans="1:18" ht="21.75" hidden="1" customHeight="1">
      <c r="A24" s="143"/>
      <c r="B24" s="74" t="s">
        <v>62</v>
      </c>
      <c r="C24" s="89"/>
      <c r="D24" s="89"/>
      <c r="E24" s="89"/>
      <c r="F24" s="53"/>
      <c r="G24" s="89"/>
      <c r="H24" s="89"/>
      <c r="I24" s="89"/>
      <c r="J24" s="89"/>
      <c r="K24" s="89"/>
      <c r="L24" s="89"/>
      <c r="M24" s="89"/>
      <c r="N24" s="89"/>
      <c r="O24" s="52"/>
      <c r="P24" s="52"/>
      <c r="Q24" s="52"/>
      <c r="R24" s="52"/>
    </row>
    <row r="25" spans="1:18" ht="36" hidden="1" customHeight="1">
      <c r="A25" s="143"/>
      <c r="B25" s="74" t="s">
        <v>63</v>
      </c>
      <c r="C25" s="89"/>
      <c r="D25" s="89"/>
      <c r="E25" s="89"/>
      <c r="F25" s="53"/>
      <c r="G25" s="89"/>
      <c r="H25" s="89"/>
      <c r="I25" s="89"/>
      <c r="J25" s="89"/>
      <c r="K25" s="89"/>
      <c r="L25" s="89"/>
      <c r="M25" s="89"/>
      <c r="N25" s="89"/>
      <c r="O25" s="52"/>
      <c r="P25" s="52"/>
      <c r="Q25" s="52"/>
      <c r="R25" s="52"/>
    </row>
    <row r="26" spans="1:18" ht="30" hidden="1" customHeight="1">
      <c r="A26" s="144"/>
      <c r="B26" s="74" t="s">
        <v>64</v>
      </c>
      <c r="C26" s="89"/>
      <c r="D26" s="89"/>
      <c r="E26" s="89"/>
      <c r="F26" s="53"/>
      <c r="G26" s="89"/>
      <c r="H26" s="89"/>
      <c r="I26" s="89"/>
      <c r="J26" s="89"/>
      <c r="K26" s="89"/>
      <c r="L26" s="89"/>
      <c r="M26" s="89"/>
      <c r="N26" s="89"/>
      <c r="O26" s="52"/>
      <c r="P26" s="52"/>
      <c r="Q26" s="52"/>
      <c r="R26" s="52"/>
    </row>
    <row r="27" spans="1:18" ht="21.75" hidden="1" customHeight="1">
      <c r="A27" s="73" t="s">
        <v>75</v>
      </c>
      <c r="B27" s="73"/>
      <c r="C27" s="89"/>
      <c r="D27" s="89"/>
      <c r="E27" s="89"/>
      <c r="F27" s="53"/>
      <c r="G27" s="89"/>
      <c r="H27" s="89"/>
      <c r="I27" s="89"/>
      <c r="J27" s="89"/>
      <c r="K27" s="89"/>
      <c r="L27" s="89"/>
      <c r="M27" s="89"/>
      <c r="N27" s="89"/>
      <c r="O27" s="52"/>
      <c r="P27" s="52"/>
      <c r="Q27" s="52"/>
      <c r="R27" s="52"/>
    </row>
    <row r="28" spans="1:18" ht="21.75" hidden="1" customHeight="1">
      <c r="A28" s="142" t="s">
        <v>76</v>
      </c>
      <c r="B28" s="73" t="s">
        <v>60</v>
      </c>
      <c r="C28" s="89"/>
      <c r="D28" s="89"/>
      <c r="E28" s="89"/>
      <c r="F28" s="53"/>
      <c r="G28" s="89"/>
      <c r="H28" s="89"/>
      <c r="I28" s="89"/>
      <c r="J28" s="89"/>
      <c r="K28" s="89"/>
      <c r="L28" s="89"/>
      <c r="M28" s="89"/>
      <c r="N28" s="89"/>
      <c r="O28" s="52"/>
      <c r="P28" s="52"/>
      <c r="Q28" s="52"/>
      <c r="R28" s="52"/>
    </row>
    <row r="29" spans="1:18" ht="54.75" hidden="1" customHeight="1">
      <c r="A29" s="143"/>
      <c r="B29" s="74" t="s">
        <v>61</v>
      </c>
      <c r="C29" s="89"/>
      <c r="D29" s="89"/>
      <c r="E29" s="89"/>
      <c r="F29" s="53"/>
      <c r="G29" s="89"/>
      <c r="H29" s="89"/>
      <c r="I29" s="89"/>
      <c r="J29" s="89"/>
      <c r="K29" s="89"/>
      <c r="L29" s="89"/>
      <c r="M29" s="89"/>
      <c r="N29" s="89"/>
      <c r="O29" s="52"/>
      <c r="P29" s="52"/>
      <c r="Q29" s="52"/>
      <c r="R29" s="52"/>
    </row>
    <row r="30" spans="1:18" ht="21.75" hidden="1" customHeight="1">
      <c r="A30" s="143"/>
      <c r="B30" s="74" t="s">
        <v>62</v>
      </c>
      <c r="C30" s="89"/>
      <c r="D30" s="89"/>
      <c r="E30" s="89"/>
      <c r="F30" s="53"/>
      <c r="G30" s="89"/>
      <c r="H30" s="89"/>
      <c r="I30" s="89"/>
      <c r="J30" s="89"/>
      <c r="K30" s="89"/>
      <c r="L30" s="89"/>
      <c r="M30" s="89"/>
      <c r="N30" s="89"/>
      <c r="O30" s="52"/>
      <c r="P30" s="52"/>
      <c r="Q30" s="52"/>
      <c r="R30" s="52"/>
    </row>
    <row r="31" spans="1:18" ht="40.5" hidden="1" customHeight="1">
      <c r="A31" s="143"/>
      <c r="B31" s="74" t="s">
        <v>63</v>
      </c>
      <c r="C31" s="89"/>
      <c r="D31" s="89"/>
      <c r="E31" s="89"/>
      <c r="F31" s="53"/>
      <c r="G31" s="89"/>
      <c r="H31" s="89"/>
      <c r="I31" s="89"/>
      <c r="J31" s="89"/>
      <c r="K31" s="89"/>
      <c r="L31" s="89"/>
      <c r="M31" s="89"/>
      <c r="N31" s="89"/>
      <c r="O31" s="52"/>
      <c r="P31" s="52"/>
      <c r="Q31" s="52"/>
      <c r="R31" s="52"/>
    </row>
    <row r="32" spans="1:18" ht="22.5" hidden="1" customHeight="1">
      <c r="A32" s="144"/>
      <c r="B32" s="74" t="s">
        <v>64</v>
      </c>
      <c r="C32" s="89"/>
      <c r="D32" s="89"/>
      <c r="E32" s="89"/>
      <c r="F32" s="53"/>
      <c r="G32" s="89"/>
      <c r="H32" s="89"/>
      <c r="I32" s="89"/>
      <c r="J32" s="89"/>
      <c r="K32" s="89"/>
      <c r="L32" s="89"/>
      <c r="M32" s="89"/>
      <c r="N32" s="89"/>
      <c r="O32" s="52"/>
      <c r="P32" s="52"/>
      <c r="Q32" s="52"/>
      <c r="R32" s="52"/>
    </row>
    <row r="33" spans="1:18" ht="21.75" hidden="1" customHeight="1">
      <c r="A33" s="73" t="s">
        <v>75</v>
      </c>
      <c r="B33" s="73"/>
      <c r="C33" s="89"/>
      <c r="D33" s="89"/>
      <c r="E33" s="89"/>
      <c r="F33" s="53"/>
      <c r="G33" s="89"/>
      <c r="H33" s="89"/>
      <c r="I33" s="89"/>
      <c r="J33" s="89"/>
      <c r="K33" s="89"/>
      <c r="L33" s="89"/>
      <c r="M33" s="89"/>
      <c r="N33" s="89"/>
      <c r="O33" s="52"/>
      <c r="P33" s="52"/>
      <c r="Q33" s="52"/>
      <c r="R33" s="52"/>
    </row>
    <row r="34" spans="1:18" ht="21.75" hidden="1" customHeight="1">
      <c r="A34" s="142" t="s">
        <v>77</v>
      </c>
      <c r="B34" s="73" t="s">
        <v>60</v>
      </c>
      <c r="C34" s="89"/>
      <c r="D34" s="89"/>
      <c r="E34" s="89"/>
      <c r="F34" s="53"/>
      <c r="G34" s="89"/>
      <c r="H34" s="89"/>
      <c r="I34" s="89"/>
      <c r="J34" s="89"/>
      <c r="K34" s="89"/>
      <c r="L34" s="89"/>
      <c r="M34" s="89"/>
      <c r="N34" s="89"/>
      <c r="O34" s="52"/>
      <c r="P34" s="52"/>
      <c r="Q34" s="52"/>
      <c r="R34" s="52"/>
    </row>
    <row r="35" spans="1:18" ht="52.5" hidden="1" customHeight="1">
      <c r="A35" s="143"/>
      <c r="B35" s="74" t="s">
        <v>61</v>
      </c>
      <c r="C35" s="89"/>
      <c r="D35" s="89"/>
      <c r="E35" s="89"/>
      <c r="F35" s="53"/>
      <c r="G35" s="89"/>
      <c r="H35" s="89"/>
      <c r="I35" s="89"/>
      <c r="J35" s="89"/>
      <c r="K35" s="89"/>
      <c r="L35" s="89"/>
      <c r="M35" s="89"/>
      <c r="N35" s="89"/>
      <c r="O35" s="52"/>
      <c r="P35" s="52"/>
      <c r="Q35" s="52"/>
      <c r="R35" s="52"/>
    </row>
    <row r="36" spans="1:18" ht="30.75" hidden="1" customHeight="1">
      <c r="A36" s="143"/>
      <c r="B36" s="74" t="s">
        <v>62</v>
      </c>
      <c r="C36" s="89"/>
      <c r="D36" s="89"/>
      <c r="E36" s="89"/>
      <c r="F36" s="53"/>
      <c r="G36" s="89"/>
      <c r="H36" s="89"/>
      <c r="I36" s="89"/>
      <c r="J36" s="89"/>
      <c r="K36" s="89"/>
      <c r="L36" s="89"/>
      <c r="M36" s="89"/>
      <c r="N36" s="89"/>
      <c r="O36" s="52"/>
      <c r="P36" s="52"/>
      <c r="Q36" s="52"/>
      <c r="R36" s="52"/>
    </row>
    <row r="37" spans="1:18" ht="36" hidden="1" customHeight="1">
      <c r="A37" s="143"/>
      <c r="B37" s="74" t="s">
        <v>63</v>
      </c>
      <c r="C37" s="89"/>
      <c r="D37" s="89"/>
      <c r="E37" s="89"/>
      <c r="F37" s="53"/>
      <c r="G37" s="89"/>
      <c r="H37" s="89"/>
      <c r="I37" s="89"/>
      <c r="J37" s="89"/>
      <c r="K37" s="89"/>
      <c r="L37" s="89"/>
      <c r="M37" s="89"/>
      <c r="N37" s="89"/>
      <c r="O37" s="52"/>
      <c r="P37" s="52"/>
      <c r="Q37" s="52"/>
      <c r="R37" s="52"/>
    </row>
    <row r="38" spans="1:18" ht="24" hidden="1" customHeight="1">
      <c r="A38" s="144"/>
      <c r="B38" s="74" t="s">
        <v>64</v>
      </c>
      <c r="C38" s="89"/>
      <c r="D38" s="89"/>
      <c r="E38" s="89"/>
      <c r="F38" s="53"/>
      <c r="G38" s="89"/>
      <c r="H38" s="89"/>
      <c r="I38" s="89"/>
      <c r="J38" s="89"/>
      <c r="K38" s="89"/>
      <c r="L38" s="89"/>
      <c r="M38" s="89"/>
      <c r="N38" s="89"/>
      <c r="O38" s="52"/>
      <c r="P38" s="52"/>
      <c r="Q38" s="52"/>
      <c r="R38" s="52"/>
    </row>
    <row r="39" spans="1:18" hidden="1">
      <c r="A39" s="90"/>
      <c r="B39" s="90"/>
      <c r="C39" s="91"/>
      <c r="D39" s="91"/>
      <c r="E39" s="91"/>
      <c r="F39" s="9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33.75" customHeight="1">
      <c r="A40" s="75" t="s">
        <v>65</v>
      </c>
      <c r="B40" s="75" t="s">
        <v>71</v>
      </c>
      <c r="C40" s="93"/>
      <c r="D40" s="52"/>
      <c r="E40" s="52"/>
      <c r="F40" s="9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5.75">
      <c r="A41" s="20"/>
      <c r="B41" s="20"/>
      <c r="C41" s="35"/>
      <c r="G41" s="35"/>
    </row>
  </sheetData>
  <mergeCells count="17">
    <mergeCell ref="O9:R9"/>
    <mergeCell ref="N1:R1"/>
    <mergeCell ref="M2:R2"/>
    <mergeCell ref="A4:R4"/>
    <mergeCell ref="A5:R5"/>
    <mergeCell ref="A6:R6"/>
    <mergeCell ref="A7:R7"/>
    <mergeCell ref="K9:N9"/>
    <mergeCell ref="G9:J9"/>
    <mergeCell ref="A34:A38"/>
    <mergeCell ref="A9:A10"/>
    <mergeCell ref="B9:B10"/>
    <mergeCell ref="C9:F9"/>
    <mergeCell ref="A12:A16"/>
    <mergeCell ref="A17:A21"/>
    <mergeCell ref="A22:A26"/>
    <mergeCell ref="A28:A32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opLeftCell="B1" workbookViewId="0">
      <selection activeCell="M23" sqref="M23"/>
    </sheetView>
  </sheetViews>
  <sheetFormatPr defaultRowHeight="15"/>
  <cols>
    <col min="1" max="1" width="28.140625" customWidth="1"/>
    <col min="2" max="2" width="32.140625" customWidth="1"/>
    <col min="3" max="3" width="15" customWidth="1"/>
    <col min="4" max="4" width="10.42578125" customWidth="1"/>
    <col min="5" max="5" width="10.5703125" customWidth="1"/>
    <col min="6" max="6" width="11.85546875" customWidth="1"/>
    <col min="7" max="7" width="15.42578125" customWidth="1"/>
    <col min="8" max="8" width="11" customWidth="1"/>
    <col min="9" max="9" width="10.42578125" customWidth="1"/>
    <col min="10" max="10" width="12.140625" customWidth="1"/>
    <col min="11" max="11" width="14.85546875" customWidth="1"/>
    <col min="12" max="12" width="11" customWidth="1"/>
    <col min="13" max="13" width="10.5703125" customWidth="1"/>
    <col min="14" max="14" width="12.85546875" customWidth="1"/>
    <col min="15" max="15" width="14.5703125" customWidth="1"/>
    <col min="16" max="16" width="10.7109375" customWidth="1"/>
    <col min="17" max="17" width="10.28515625" customWidth="1"/>
    <col min="18" max="18" width="11.85546875" customWidth="1"/>
  </cols>
  <sheetData>
    <row r="1" spans="1:18">
      <c r="M1" s="39"/>
      <c r="N1" s="137" t="s">
        <v>47</v>
      </c>
      <c r="O1" s="137"/>
      <c r="P1" s="137"/>
      <c r="Q1" s="137"/>
      <c r="R1" s="137"/>
    </row>
    <row r="2" spans="1:18">
      <c r="M2" s="138" t="s">
        <v>48</v>
      </c>
      <c r="N2" s="138"/>
      <c r="O2" s="138"/>
      <c r="P2" s="138"/>
      <c r="Q2" s="138"/>
      <c r="R2" s="138"/>
    </row>
    <row r="3" spans="1:18" ht="6" customHeight="1"/>
    <row r="4" spans="1:18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22.5" customHeight="1">
      <c r="A5" s="154" t="s">
        <v>117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s="9" customFormat="1" ht="12.75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24" customHeight="1">
      <c r="A7" s="172" t="s">
        <v>68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</row>
    <row r="8" spans="1:18" ht="17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57" t="s">
        <v>53</v>
      </c>
      <c r="B9" s="157" t="s">
        <v>54</v>
      </c>
      <c r="C9" s="156" t="s">
        <v>130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O9" s="156" t="s">
        <v>133</v>
      </c>
      <c r="P9" s="156"/>
      <c r="Q9" s="156"/>
      <c r="R9" s="156"/>
    </row>
    <row r="10" spans="1:18" ht="66" customHeight="1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7">
        <v>15</v>
      </c>
      <c r="P11" s="37">
        <v>16</v>
      </c>
      <c r="Q11" s="37">
        <v>17</v>
      </c>
      <c r="R11" s="37">
        <v>18</v>
      </c>
    </row>
    <row r="12" spans="1:18" ht="20.25" customHeight="1">
      <c r="A12" s="146" t="s">
        <v>78</v>
      </c>
      <c r="B12" s="14" t="s">
        <v>60</v>
      </c>
      <c r="C12" s="82">
        <v>400</v>
      </c>
      <c r="D12" s="82">
        <v>68.8</v>
      </c>
      <c r="E12" s="82">
        <v>68.8</v>
      </c>
      <c r="F12" s="111">
        <v>0.17199999999999999</v>
      </c>
      <c r="G12" s="16">
        <v>563.6</v>
      </c>
      <c r="H12" s="16">
        <v>118.8</v>
      </c>
      <c r="I12" s="16">
        <v>118.8</v>
      </c>
      <c r="J12" s="17">
        <f>I12/G12</f>
        <v>0.21078779276082327</v>
      </c>
      <c r="K12" s="16">
        <v>563.6</v>
      </c>
      <c r="L12" s="16">
        <v>557.6</v>
      </c>
      <c r="M12" s="16">
        <v>557.6</v>
      </c>
      <c r="N12" s="17">
        <f>M12/K12</f>
        <v>0.98935415188076647</v>
      </c>
      <c r="O12" s="71"/>
      <c r="P12" s="71"/>
      <c r="Q12" s="71"/>
      <c r="R12" s="72"/>
    </row>
    <row r="13" spans="1:18" ht="30.75" customHeight="1">
      <c r="A13" s="147"/>
      <c r="B13" s="15" t="s">
        <v>61</v>
      </c>
      <c r="C13" s="82">
        <v>400</v>
      </c>
      <c r="D13" s="82">
        <v>68.8</v>
      </c>
      <c r="E13" s="82">
        <v>68.8</v>
      </c>
      <c r="F13" s="111">
        <v>0.17199999999999999</v>
      </c>
      <c r="G13" s="16">
        <v>563.6</v>
      </c>
      <c r="H13" s="16">
        <v>118.8</v>
      </c>
      <c r="I13" s="16">
        <v>118.8</v>
      </c>
      <c r="J13" s="17">
        <f t="shared" ref="J13:J18" si="0">I13/G13</f>
        <v>0.21078779276082327</v>
      </c>
      <c r="K13" s="16">
        <v>563.6</v>
      </c>
      <c r="L13" s="16">
        <v>557.6</v>
      </c>
      <c r="M13" s="16">
        <v>557.6</v>
      </c>
      <c r="N13" s="17">
        <f>M13/K13</f>
        <v>0.98935415188076647</v>
      </c>
      <c r="O13" s="71"/>
      <c r="P13" s="71"/>
      <c r="Q13" s="71"/>
      <c r="R13" s="72"/>
    </row>
    <row r="14" spans="1:18" ht="21.75" customHeight="1">
      <c r="A14" s="147"/>
      <c r="B14" s="15" t="s">
        <v>62</v>
      </c>
      <c r="C14" s="82">
        <v>0</v>
      </c>
      <c r="D14" s="82">
        <v>0</v>
      </c>
      <c r="E14" s="82">
        <v>0</v>
      </c>
      <c r="F14" s="82">
        <v>0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6">
        <v>0</v>
      </c>
      <c r="M14" s="16">
        <v>0</v>
      </c>
      <c r="N14" s="17">
        <v>0</v>
      </c>
      <c r="O14" s="71"/>
      <c r="P14" s="71"/>
      <c r="Q14" s="71"/>
      <c r="R14" s="72"/>
    </row>
    <row r="15" spans="1:18" ht="30" customHeight="1">
      <c r="A15" s="147"/>
      <c r="B15" s="15" t="s">
        <v>63</v>
      </c>
      <c r="C15" s="82">
        <v>0</v>
      </c>
      <c r="D15" s="82">
        <v>0</v>
      </c>
      <c r="E15" s="82">
        <v>0</v>
      </c>
      <c r="F15" s="82">
        <v>0</v>
      </c>
      <c r="G15" s="16">
        <v>0</v>
      </c>
      <c r="H15" s="16">
        <v>0</v>
      </c>
      <c r="I15" s="16">
        <v>0</v>
      </c>
      <c r="J15" s="17">
        <v>0</v>
      </c>
      <c r="K15" s="16">
        <v>0</v>
      </c>
      <c r="L15" s="16">
        <v>0</v>
      </c>
      <c r="M15" s="16">
        <v>0</v>
      </c>
      <c r="N15" s="17">
        <v>0</v>
      </c>
      <c r="O15" s="71"/>
      <c r="P15" s="71"/>
      <c r="Q15" s="71"/>
      <c r="R15" s="72"/>
    </row>
    <row r="16" spans="1:18" ht="18" customHeight="1">
      <c r="A16" s="148"/>
      <c r="B16" s="15" t="s">
        <v>64</v>
      </c>
      <c r="C16" s="82">
        <v>0</v>
      </c>
      <c r="D16" s="82">
        <v>0</v>
      </c>
      <c r="E16" s="82">
        <v>0</v>
      </c>
      <c r="F16" s="82">
        <v>0</v>
      </c>
      <c r="G16" s="16">
        <v>0</v>
      </c>
      <c r="H16" s="16">
        <v>0</v>
      </c>
      <c r="I16" s="16">
        <v>0</v>
      </c>
      <c r="J16" s="17">
        <v>0</v>
      </c>
      <c r="K16" s="16">
        <v>0</v>
      </c>
      <c r="L16" s="16">
        <v>0</v>
      </c>
      <c r="M16" s="16">
        <v>0</v>
      </c>
      <c r="N16" s="17">
        <v>0</v>
      </c>
      <c r="O16" s="71"/>
      <c r="P16" s="71"/>
      <c r="Q16" s="71"/>
      <c r="R16" s="72"/>
    </row>
    <row r="17" spans="1:18" ht="21.75" customHeight="1">
      <c r="A17" s="149" t="s">
        <v>116</v>
      </c>
      <c r="B17" s="14" t="s">
        <v>60</v>
      </c>
      <c r="C17" s="82">
        <v>400</v>
      </c>
      <c r="D17" s="82">
        <v>68.8</v>
      </c>
      <c r="E17" s="82">
        <v>68.8</v>
      </c>
      <c r="F17" s="111">
        <v>0.17</v>
      </c>
      <c r="G17" s="16">
        <v>563.6</v>
      </c>
      <c r="H17" s="16">
        <v>118.8</v>
      </c>
      <c r="I17" s="16">
        <v>118.8</v>
      </c>
      <c r="J17" s="17">
        <f t="shared" si="0"/>
        <v>0.21078779276082327</v>
      </c>
      <c r="K17" s="16">
        <v>563.6</v>
      </c>
      <c r="L17" s="16">
        <v>557.6</v>
      </c>
      <c r="M17" s="16">
        <v>557.6</v>
      </c>
      <c r="N17" s="17">
        <f>M17/K17</f>
        <v>0.98935415188076647</v>
      </c>
      <c r="O17" s="71"/>
      <c r="P17" s="71"/>
      <c r="Q17" s="71"/>
      <c r="R17" s="72"/>
    </row>
    <row r="18" spans="1:18" ht="32.25" customHeight="1">
      <c r="A18" s="150"/>
      <c r="B18" s="15" t="s">
        <v>61</v>
      </c>
      <c r="C18" s="82">
        <v>400</v>
      </c>
      <c r="D18" s="82">
        <v>68.8</v>
      </c>
      <c r="E18" s="82">
        <v>68.8</v>
      </c>
      <c r="F18" s="111">
        <v>0.17</v>
      </c>
      <c r="G18" s="16">
        <v>563.6</v>
      </c>
      <c r="H18" s="16">
        <v>118.8</v>
      </c>
      <c r="I18" s="16">
        <v>118.8</v>
      </c>
      <c r="J18" s="17">
        <f t="shared" si="0"/>
        <v>0.21078779276082327</v>
      </c>
      <c r="K18" s="16">
        <v>563.6</v>
      </c>
      <c r="L18" s="16">
        <v>557.6</v>
      </c>
      <c r="M18" s="16">
        <v>557.6</v>
      </c>
      <c r="N18" s="17">
        <f>M18/K18</f>
        <v>0.98935415188076647</v>
      </c>
      <c r="O18" s="71"/>
      <c r="P18" s="71"/>
      <c r="Q18" s="71"/>
      <c r="R18" s="72"/>
    </row>
    <row r="19" spans="1:18" ht="17.25" customHeight="1">
      <c r="A19" s="150"/>
      <c r="B19" s="15" t="s">
        <v>62</v>
      </c>
      <c r="C19" s="82">
        <v>0</v>
      </c>
      <c r="D19" s="82">
        <v>0</v>
      </c>
      <c r="E19" s="82">
        <v>0</v>
      </c>
      <c r="F19" s="82">
        <v>0</v>
      </c>
      <c r="G19" s="16">
        <v>0</v>
      </c>
      <c r="H19" s="16">
        <v>0</v>
      </c>
      <c r="I19" s="16">
        <v>0</v>
      </c>
      <c r="J19" s="17">
        <v>0</v>
      </c>
      <c r="K19" s="16">
        <v>0</v>
      </c>
      <c r="L19" s="16">
        <v>0</v>
      </c>
      <c r="M19" s="16">
        <v>0</v>
      </c>
      <c r="N19" s="17">
        <v>0</v>
      </c>
      <c r="O19" s="71"/>
      <c r="P19" s="71"/>
      <c r="Q19" s="71"/>
      <c r="R19" s="72"/>
    </row>
    <row r="20" spans="1:18" ht="30.75" customHeight="1">
      <c r="A20" s="150"/>
      <c r="B20" s="15" t="s">
        <v>63</v>
      </c>
      <c r="C20" s="82">
        <v>0</v>
      </c>
      <c r="D20" s="82">
        <v>0</v>
      </c>
      <c r="E20" s="82">
        <v>0</v>
      </c>
      <c r="F20" s="82">
        <v>0</v>
      </c>
      <c r="G20" s="16">
        <v>0</v>
      </c>
      <c r="H20" s="16">
        <v>0</v>
      </c>
      <c r="I20" s="16">
        <v>0</v>
      </c>
      <c r="J20" s="17">
        <v>0</v>
      </c>
      <c r="K20" s="16">
        <v>0</v>
      </c>
      <c r="L20" s="16">
        <v>0</v>
      </c>
      <c r="M20" s="16">
        <v>0</v>
      </c>
      <c r="N20" s="17">
        <v>0</v>
      </c>
      <c r="O20" s="71"/>
      <c r="P20" s="71"/>
      <c r="Q20" s="71"/>
      <c r="R20" s="72"/>
    </row>
    <row r="21" spans="1:18" ht="18" customHeight="1">
      <c r="A21" s="151"/>
      <c r="B21" s="15" t="s">
        <v>64</v>
      </c>
      <c r="C21" s="82">
        <v>0</v>
      </c>
      <c r="D21" s="82">
        <v>0</v>
      </c>
      <c r="E21" s="82">
        <v>0</v>
      </c>
      <c r="F21" s="82">
        <v>0</v>
      </c>
      <c r="G21" s="16">
        <v>0</v>
      </c>
      <c r="H21" s="16">
        <v>0</v>
      </c>
      <c r="I21" s="16">
        <v>0</v>
      </c>
      <c r="J21" s="17">
        <v>0</v>
      </c>
      <c r="K21" s="16">
        <v>0</v>
      </c>
      <c r="L21" s="16">
        <v>0</v>
      </c>
      <c r="M21" s="16">
        <v>0</v>
      </c>
      <c r="N21" s="17">
        <v>0</v>
      </c>
      <c r="O21" s="71"/>
      <c r="P21" s="71"/>
      <c r="Q21" s="71"/>
      <c r="R21" s="72"/>
    </row>
    <row r="22" spans="1:18">
      <c r="A22" s="18"/>
      <c r="B22" s="18"/>
      <c r="C22" s="91"/>
      <c r="D22" s="91"/>
      <c r="E22" s="91"/>
      <c r="F22" s="91"/>
    </row>
    <row r="23" spans="1:18" ht="15.75">
      <c r="A23" s="20" t="s">
        <v>65</v>
      </c>
      <c r="B23" s="20" t="s">
        <v>79</v>
      </c>
    </row>
    <row r="24" spans="1:18" ht="15.75">
      <c r="A24" s="20"/>
      <c r="B24" s="20"/>
    </row>
  </sheetData>
  <mergeCells count="14"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7:A21"/>
    <mergeCell ref="A9:A10"/>
    <mergeCell ref="B9:B10"/>
    <mergeCell ref="O9:R9"/>
    <mergeCell ref="A12:A16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topLeftCell="A7" workbookViewId="0">
      <selection activeCell="I12" sqref="I12"/>
    </sheetView>
  </sheetViews>
  <sheetFormatPr defaultRowHeight="15"/>
  <cols>
    <col min="1" max="1" width="23.5703125" customWidth="1"/>
    <col min="2" max="2" width="22.5703125" customWidth="1"/>
    <col min="3" max="3" width="14.7109375" customWidth="1"/>
    <col min="4" max="4" width="11.28515625" customWidth="1"/>
    <col min="5" max="5" width="10.42578125" customWidth="1"/>
    <col min="6" max="6" width="12.140625" customWidth="1"/>
    <col min="7" max="7" width="15" customWidth="1"/>
    <col min="8" max="8" width="10.85546875" customWidth="1"/>
    <col min="9" max="9" width="10.7109375" style="27" customWidth="1"/>
    <col min="10" max="10" width="12.42578125" customWidth="1"/>
    <col min="11" max="11" width="14.28515625" customWidth="1"/>
    <col min="12" max="12" width="11" customWidth="1"/>
    <col min="13" max="13" width="10.7109375" customWidth="1"/>
    <col min="14" max="14" width="12" customWidth="1"/>
    <col min="15" max="15" width="12.140625" customWidth="1"/>
    <col min="16" max="16" width="10" customWidth="1"/>
    <col min="17" max="17" width="9.85546875" customWidth="1"/>
    <col min="18" max="18" width="11.42578125" customWidth="1"/>
  </cols>
  <sheetData>
    <row r="1" spans="1:19">
      <c r="M1" s="39"/>
      <c r="N1" s="137" t="s">
        <v>47</v>
      </c>
      <c r="O1" s="137"/>
      <c r="P1" s="137"/>
      <c r="Q1" s="137"/>
      <c r="R1" s="137"/>
    </row>
    <row r="2" spans="1:19">
      <c r="M2" s="138" t="s">
        <v>48</v>
      </c>
      <c r="N2" s="138"/>
      <c r="O2" s="138"/>
      <c r="P2" s="138"/>
      <c r="Q2" s="138"/>
      <c r="R2" s="138"/>
    </row>
    <row r="3" spans="1:19" ht="6" customHeight="1"/>
    <row r="4" spans="1:19" ht="20.25" customHeight="1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9" ht="21.75" customHeight="1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9" s="9" customFormat="1" ht="12.75">
      <c r="A6" s="155" t="s">
        <v>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9" ht="22.5" customHeight="1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9" ht="18.75" customHeight="1">
      <c r="A8" s="10"/>
      <c r="B8" s="10"/>
      <c r="C8" s="10"/>
      <c r="D8" s="10"/>
      <c r="E8" s="10"/>
      <c r="F8" s="10"/>
    </row>
    <row r="9" spans="1:19" s="11" customFormat="1" ht="24.75" customHeight="1">
      <c r="A9" s="157" t="s">
        <v>53</v>
      </c>
      <c r="B9" s="157" t="s">
        <v>54</v>
      </c>
      <c r="C9" s="156" t="s">
        <v>130</v>
      </c>
      <c r="D9" s="156"/>
      <c r="E9" s="156"/>
      <c r="F9" s="156"/>
      <c r="G9" s="156" t="s">
        <v>123</v>
      </c>
      <c r="H9" s="156"/>
      <c r="I9" s="156"/>
      <c r="J9" s="156"/>
      <c r="K9" s="156" t="s">
        <v>127</v>
      </c>
      <c r="L9" s="156"/>
      <c r="M9" s="156"/>
      <c r="N9" s="156"/>
      <c r="O9" s="156" t="s">
        <v>125</v>
      </c>
      <c r="P9" s="156"/>
      <c r="Q9" s="156"/>
      <c r="R9" s="156"/>
    </row>
    <row r="10" spans="1:19" ht="78" customHeight="1">
      <c r="A10" s="157"/>
      <c r="B10" s="157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28" t="s">
        <v>56</v>
      </c>
      <c r="J10" s="13" t="s">
        <v>57</v>
      </c>
      <c r="K10" s="12" t="s">
        <v>126</v>
      </c>
      <c r="L10" s="12" t="s">
        <v>55</v>
      </c>
      <c r="M10" s="28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9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29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7">
        <v>15</v>
      </c>
      <c r="P11" s="37">
        <v>16</v>
      </c>
      <c r="Q11" s="37">
        <v>17</v>
      </c>
      <c r="R11" s="37">
        <v>18</v>
      </c>
    </row>
    <row r="12" spans="1:19" ht="17.25" customHeight="1">
      <c r="A12" s="149" t="s">
        <v>80</v>
      </c>
      <c r="B12" s="14" t="s">
        <v>60</v>
      </c>
      <c r="C12" s="87">
        <f>C17+C22</f>
        <v>12063.438</v>
      </c>
      <c r="D12" s="87">
        <v>53.6</v>
      </c>
      <c r="E12" s="87">
        <v>53.6</v>
      </c>
      <c r="F12" s="87">
        <f>E12/C12*100</f>
        <v>0.44431778071889622</v>
      </c>
      <c r="G12" s="24">
        <f t="shared" ref="G12:I13" si="0">G17+G22</f>
        <v>15247.330000000002</v>
      </c>
      <c r="H12" s="24">
        <f t="shared" si="0"/>
        <v>2527.0700000000002</v>
      </c>
      <c r="I12" s="24">
        <f t="shared" si="0"/>
        <v>2527.0700000000002</v>
      </c>
      <c r="J12" s="32">
        <f>I12/G12</f>
        <v>0.16573852602390057</v>
      </c>
      <c r="K12" s="24">
        <f>K17+K22</f>
        <v>17628.5</v>
      </c>
      <c r="L12" s="24">
        <f>L13+L15</f>
        <v>4470.1000000000004</v>
      </c>
      <c r="M12" s="24">
        <f>M13+M15</f>
        <v>4470.1000000000004</v>
      </c>
      <c r="N12" s="32">
        <f>M12/K12</f>
        <v>0.25357234024449049</v>
      </c>
      <c r="O12" s="63"/>
      <c r="P12" s="63"/>
      <c r="Q12" s="63"/>
      <c r="R12" s="65"/>
    </row>
    <row r="13" spans="1:19" ht="30.75" customHeight="1">
      <c r="A13" s="150"/>
      <c r="B13" s="15" t="s">
        <v>61</v>
      </c>
      <c r="C13" s="87">
        <f>C18+C23</f>
        <v>1785.4380000000001</v>
      </c>
      <c r="D13" s="87">
        <v>53.6</v>
      </c>
      <c r="E13" s="87">
        <v>53.6</v>
      </c>
      <c r="F13" s="87">
        <f>E13/C13*100</f>
        <v>3.002064479416255</v>
      </c>
      <c r="G13" s="24">
        <f>G18+G23</f>
        <v>4969.33</v>
      </c>
      <c r="H13" s="24">
        <f t="shared" si="0"/>
        <v>727.07</v>
      </c>
      <c r="I13" s="24">
        <f t="shared" si="0"/>
        <v>727.07</v>
      </c>
      <c r="J13" s="32">
        <f>I13/G13</f>
        <v>0.14631147458510504</v>
      </c>
      <c r="K13" s="24">
        <f>K18+K23</f>
        <v>7350.5</v>
      </c>
      <c r="L13" s="24">
        <f>L18+L23</f>
        <v>2670.1</v>
      </c>
      <c r="M13" s="24">
        <f>M18+M23</f>
        <v>2670.1</v>
      </c>
      <c r="N13" s="32">
        <f>M13/K13</f>
        <v>0.36325420039453099</v>
      </c>
      <c r="O13" s="63"/>
      <c r="P13" s="63"/>
      <c r="Q13" s="63"/>
      <c r="R13" s="65"/>
    </row>
    <row r="14" spans="1:19" ht="16.5" customHeight="1">
      <c r="A14" s="150"/>
      <c r="B14" s="15" t="s">
        <v>62</v>
      </c>
      <c r="C14" s="87">
        <v>0</v>
      </c>
      <c r="D14" s="87">
        <v>0</v>
      </c>
      <c r="E14" s="87">
        <v>0</v>
      </c>
      <c r="F14" s="87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2">
        <v>0</v>
      </c>
      <c r="O14" s="63"/>
      <c r="P14" s="63"/>
      <c r="Q14" s="63"/>
      <c r="R14" s="65"/>
    </row>
    <row r="15" spans="1:19" ht="33" customHeight="1">
      <c r="A15" s="150"/>
      <c r="B15" s="15" t="s">
        <v>63</v>
      </c>
      <c r="C15" s="87">
        <f>C25+C20</f>
        <v>10278</v>
      </c>
      <c r="D15" s="87">
        <v>0</v>
      </c>
      <c r="E15" s="87">
        <v>0</v>
      </c>
      <c r="F15" s="87">
        <v>0</v>
      </c>
      <c r="G15" s="24">
        <f>G20+G25</f>
        <v>10278</v>
      </c>
      <c r="H15" s="24">
        <v>0</v>
      </c>
      <c r="I15" s="24">
        <v>0</v>
      </c>
      <c r="J15" s="24">
        <v>0</v>
      </c>
      <c r="K15" s="24">
        <f>K20+K25</f>
        <v>10278</v>
      </c>
      <c r="L15" s="24">
        <v>1800</v>
      </c>
      <c r="M15" s="24">
        <v>1800</v>
      </c>
      <c r="N15" s="32">
        <f>M15/K15</f>
        <v>0.17513134851138354</v>
      </c>
      <c r="O15" s="63"/>
      <c r="P15" s="63"/>
      <c r="Q15" s="63"/>
      <c r="R15" s="65"/>
      <c r="S15" s="70"/>
    </row>
    <row r="16" spans="1:19" ht="20.25" customHeight="1">
      <c r="A16" s="151"/>
      <c r="B16" s="15" t="s">
        <v>64</v>
      </c>
      <c r="C16" s="87">
        <v>0</v>
      </c>
      <c r="D16" s="87">
        <v>0</v>
      </c>
      <c r="E16" s="87">
        <v>0</v>
      </c>
      <c r="F16" s="87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2">
        <v>0</v>
      </c>
      <c r="O16" s="63"/>
      <c r="P16" s="63"/>
      <c r="Q16" s="63"/>
      <c r="R16" s="63"/>
    </row>
    <row r="17" spans="1:19" ht="18" customHeight="1">
      <c r="A17" s="149" t="s">
        <v>81</v>
      </c>
      <c r="B17" s="14" t="s">
        <v>60</v>
      </c>
      <c r="C17" s="87">
        <v>2537.2379999999998</v>
      </c>
      <c r="D17" s="87">
        <v>53.6</v>
      </c>
      <c r="E17" s="87">
        <v>53.6</v>
      </c>
      <c r="F17" s="87">
        <f>E17/C17*100</f>
        <v>2.11253339261039</v>
      </c>
      <c r="G17" s="24">
        <v>5721.13</v>
      </c>
      <c r="H17" s="24">
        <v>2527.0700000000002</v>
      </c>
      <c r="I17" s="24">
        <v>2527.0700000000002</v>
      </c>
      <c r="J17" s="32">
        <v>0.442</v>
      </c>
      <c r="K17" s="24">
        <v>8102.3</v>
      </c>
      <c r="L17" s="24">
        <v>2670.1</v>
      </c>
      <c r="M17" s="24">
        <v>2670.1</v>
      </c>
      <c r="N17" s="32">
        <f>M17/K17</f>
        <v>0.32954839983708328</v>
      </c>
      <c r="O17" s="63"/>
      <c r="P17" s="63"/>
      <c r="Q17" s="63"/>
      <c r="R17" s="65"/>
      <c r="S17" s="35"/>
    </row>
    <row r="18" spans="1:19" ht="33.75" customHeight="1">
      <c r="A18" s="150"/>
      <c r="B18" s="15" t="s">
        <v>61</v>
      </c>
      <c r="C18" s="87">
        <v>737.23800000000006</v>
      </c>
      <c r="D18" s="87">
        <v>53.637</v>
      </c>
      <c r="E18" s="87">
        <v>53.6</v>
      </c>
      <c r="F18" s="87">
        <f>E18/C18*100</f>
        <v>7.2703794432734057</v>
      </c>
      <c r="G18" s="24">
        <v>3921.13</v>
      </c>
      <c r="H18" s="24">
        <v>727.07</v>
      </c>
      <c r="I18" s="24">
        <v>727.07</v>
      </c>
      <c r="J18" s="32">
        <v>0.185</v>
      </c>
      <c r="K18" s="24">
        <v>6302.3</v>
      </c>
      <c r="L18" s="24">
        <v>2670.1</v>
      </c>
      <c r="M18" s="24">
        <v>2670.1</v>
      </c>
      <c r="N18" s="32">
        <f>M18/K18</f>
        <v>0.42367072338670009</v>
      </c>
      <c r="O18" s="63"/>
      <c r="P18" s="63"/>
      <c r="Q18" s="63"/>
      <c r="R18" s="65"/>
    </row>
    <row r="19" spans="1:19" ht="21.75" customHeight="1">
      <c r="A19" s="150"/>
      <c r="B19" s="15" t="s">
        <v>62</v>
      </c>
      <c r="C19" s="87">
        <v>0</v>
      </c>
      <c r="D19" s="87">
        <v>0</v>
      </c>
      <c r="E19" s="87">
        <v>0</v>
      </c>
      <c r="F19" s="87">
        <v>0</v>
      </c>
      <c r="G19" s="24">
        <v>0</v>
      </c>
      <c r="H19" s="24">
        <v>0</v>
      </c>
      <c r="I19" s="24">
        <v>0</v>
      </c>
      <c r="J19" s="32">
        <v>0</v>
      </c>
      <c r="K19" s="24">
        <v>0</v>
      </c>
      <c r="L19" s="24">
        <v>0</v>
      </c>
      <c r="M19" s="24">
        <v>0</v>
      </c>
      <c r="N19" s="32">
        <v>0</v>
      </c>
      <c r="O19" s="63"/>
      <c r="P19" s="63"/>
      <c r="Q19" s="63"/>
      <c r="R19" s="65"/>
    </row>
    <row r="20" spans="1:19" ht="33.75" customHeight="1">
      <c r="A20" s="150"/>
      <c r="B20" s="15" t="s">
        <v>63</v>
      </c>
      <c r="C20" s="87">
        <v>1800</v>
      </c>
      <c r="D20" s="87">
        <v>0</v>
      </c>
      <c r="E20" s="87">
        <v>0</v>
      </c>
      <c r="F20" s="87">
        <v>0</v>
      </c>
      <c r="G20" s="24">
        <v>1800</v>
      </c>
      <c r="H20" s="24">
        <v>1799.99</v>
      </c>
      <c r="I20" s="24">
        <v>1800</v>
      </c>
      <c r="J20" s="32">
        <v>1</v>
      </c>
      <c r="K20" s="24">
        <v>1800</v>
      </c>
      <c r="L20" s="24">
        <v>1800</v>
      </c>
      <c r="M20" s="24">
        <v>1800</v>
      </c>
      <c r="N20" s="32">
        <v>1</v>
      </c>
      <c r="O20" s="63"/>
      <c r="P20" s="63"/>
      <c r="Q20" s="63"/>
      <c r="R20" s="65"/>
    </row>
    <row r="21" spans="1:19" ht="20.25" customHeight="1">
      <c r="A21" s="151"/>
      <c r="B21" s="15" t="s">
        <v>64</v>
      </c>
      <c r="C21" s="87">
        <v>0</v>
      </c>
      <c r="D21" s="87">
        <v>0</v>
      </c>
      <c r="E21" s="87">
        <v>0</v>
      </c>
      <c r="F21" s="87">
        <v>0</v>
      </c>
      <c r="G21" s="24">
        <v>0</v>
      </c>
      <c r="H21" s="24">
        <v>0</v>
      </c>
      <c r="I21" s="24">
        <v>0</v>
      </c>
      <c r="J21" s="32">
        <v>0</v>
      </c>
      <c r="K21" s="24">
        <v>0</v>
      </c>
      <c r="L21" s="24">
        <v>0</v>
      </c>
      <c r="M21" s="24">
        <v>0</v>
      </c>
      <c r="N21" s="32">
        <v>0</v>
      </c>
      <c r="O21" s="63"/>
      <c r="P21" s="63"/>
      <c r="Q21" s="63"/>
      <c r="R21" s="65"/>
    </row>
    <row r="22" spans="1:19" ht="16.5" customHeight="1">
      <c r="A22" s="173" t="s">
        <v>159</v>
      </c>
      <c r="B22" s="14" t="s">
        <v>60</v>
      </c>
      <c r="C22" s="87">
        <v>9526.2000000000007</v>
      </c>
      <c r="D22" s="87">
        <v>0</v>
      </c>
      <c r="E22" s="87">
        <v>0</v>
      </c>
      <c r="F22" s="87">
        <v>0</v>
      </c>
      <c r="G22" s="24">
        <v>9526.2000000000007</v>
      </c>
      <c r="H22" s="24">
        <v>0</v>
      </c>
      <c r="I22" s="24">
        <v>0</v>
      </c>
      <c r="J22" s="32">
        <v>0</v>
      </c>
      <c r="K22" s="24">
        <v>9526.2000000000007</v>
      </c>
      <c r="L22" s="24">
        <v>0</v>
      </c>
      <c r="M22" s="24">
        <v>0</v>
      </c>
      <c r="N22" s="32">
        <v>0</v>
      </c>
      <c r="O22" s="63"/>
      <c r="P22" s="63"/>
      <c r="Q22" s="63"/>
      <c r="R22" s="65"/>
    </row>
    <row r="23" spans="1:19" ht="30" customHeight="1">
      <c r="A23" s="173"/>
      <c r="B23" s="15" t="s">
        <v>61</v>
      </c>
      <c r="C23" s="87">
        <v>1048.2</v>
      </c>
      <c r="D23" s="87">
        <v>0</v>
      </c>
      <c r="E23" s="87">
        <v>0</v>
      </c>
      <c r="F23" s="87">
        <v>0</v>
      </c>
      <c r="G23" s="24">
        <v>1048.2</v>
      </c>
      <c r="H23" s="24">
        <v>0</v>
      </c>
      <c r="I23" s="24">
        <v>0</v>
      </c>
      <c r="J23" s="32">
        <v>0</v>
      </c>
      <c r="K23" s="24">
        <v>1048.2</v>
      </c>
      <c r="L23" s="24">
        <v>0</v>
      </c>
      <c r="M23" s="24">
        <v>0</v>
      </c>
      <c r="N23" s="32">
        <v>0</v>
      </c>
      <c r="O23" s="63"/>
      <c r="P23" s="63"/>
      <c r="Q23" s="63"/>
      <c r="R23" s="65"/>
    </row>
    <row r="24" spans="1:19" ht="19.5" customHeight="1">
      <c r="A24" s="173"/>
      <c r="B24" s="15" t="s">
        <v>62</v>
      </c>
      <c r="C24" s="87">
        <v>0</v>
      </c>
      <c r="D24" s="87">
        <v>0</v>
      </c>
      <c r="E24" s="87">
        <v>0</v>
      </c>
      <c r="F24" s="87">
        <v>0</v>
      </c>
      <c r="G24" s="24">
        <v>0</v>
      </c>
      <c r="H24" s="24">
        <v>0</v>
      </c>
      <c r="I24" s="24">
        <v>0</v>
      </c>
      <c r="J24" s="32">
        <v>0</v>
      </c>
      <c r="K24" s="24">
        <v>0</v>
      </c>
      <c r="L24" s="24">
        <v>0</v>
      </c>
      <c r="M24" s="24">
        <v>0</v>
      </c>
      <c r="N24" s="32">
        <v>0</v>
      </c>
      <c r="O24" s="63"/>
      <c r="P24" s="63"/>
      <c r="Q24" s="63"/>
      <c r="R24" s="65"/>
    </row>
    <row r="25" spans="1:19" ht="30" customHeight="1">
      <c r="A25" s="173"/>
      <c r="B25" s="15" t="s">
        <v>63</v>
      </c>
      <c r="C25" s="87">
        <v>8478</v>
      </c>
      <c r="D25" s="87">
        <v>0</v>
      </c>
      <c r="E25" s="87">
        <v>0</v>
      </c>
      <c r="F25" s="87">
        <v>0</v>
      </c>
      <c r="G25" s="24">
        <v>8478</v>
      </c>
      <c r="H25" s="24">
        <v>0</v>
      </c>
      <c r="I25" s="24">
        <v>0</v>
      </c>
      <c r="J25" s="32">
        <v>0</v>
      </c>
      <c r="K25" s="24">
        <v>8478</v>
      </c>
      <c r="L25" s="24">
        <v>0</v>
      </c>
      <c r="M25" s="24">
        <v>0</v>
      </c>
      <c r="N25" s="32">
        <v>0</v>
      </c>
      <c r="O25" s="63"/>
      <c r="P25" s="63"/>
      <c r="Q25" s="63"/>
      <c r="R25" s="65"/>
    </row>
    <row r="26" spans="1:19" ht="21" customHeight="1">
      <c r="A26" s="173"/>
      <c r="B26" s="15" t="s">
        <v>64</v>
      </c>
      <c r="C26" s="87">
        <v>0</v>
      </c>
      <c r="D26" s="87">
        <v>0</v>
      </c>
      <c r="E26" s="87">
        <v>0</v>
      </c>
      <c r="F26" s="87">
        <v>0</v>
      </c>
      <c r="G26" s="24">
        <v>0</v>
      </c>
      <c r="H26" s="24">
        <v>0</v>
      </c>
      <c r="I26" s="24">
        <v>0</v>
      </c>
      <c r="J26" s="32">
        <v>0</v>
      </c>
      <c r="K26" s="24">
        <v>0</v>
      </c>
      <c r="L26" s="24">
        <v>0</v>
      </c>
      <c r="M26" s="24">
        <v>0</v>
      </c>
      <c r="N26" s="32">
        <v>0</v>
      </c>
      <c r="O26" s="63"/>
      <c r="P26" s="63"/>
      <c r="Q26" s="63"/>
      <c r="R26" s="65"/>
    </row>
    <row r="27" spans="1:19">
      <c r="A27" s="18"/>
      <c r="B27" s="18"/>
    </row>
    <row r="28" spans="1:19" ht="15.75">
      <c r="A28" s="20" t="s">
        <v>65</v>
      </c>
      <c r="B28" s="20" t="s">
        <v>162</v>
      </c>
    </row>
    <row r="29" spans="1:19" ht="15.75">
      <c r="A29" s="20"/>
      <c r="B29" s="20"/>
      <c r="O29" s="70"/>
      <c r="P29" s="70"/>
    </row>
  </sheetData>
  <mergeCells count="15">
    <mergeCell ref="C9:F9"/>
    <mergeCell ref="N1:R1"/>
    <mergeCell ref="M2:R2"/>
    <mergeCell ref="A4:R4"/>
    <mergeCell ref="A5:R5"/>
    <mergeCell ref="G9:J9"/>
    <mergeCell ref="K9:N9"/>
    <mergeCell ref="A6:R6"/>
    <mergeCell ref="A7:R7"/>
    <mergeCell ref="O9:R9"/>
    <mergeCell ref="A22:A26"/>
    <mergeCell ref="A12:A16"/>
    <mergeCell ref="A17:A21"/>
    <mergeCell ref="A9:A10"/>
    <mergeCell ref="B9:B10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Перечень</vt:lpstr>
      <vt:lpstr>Прил 6 Культура</vt:lpstr>
      <vt:lpstr>Прил 6 Молодежь</vt:lpstr>
      <vt:lpstr>Прил 6 Межнац. и Межконф.</vt:lpstr>
      <vt:lpstr>Прил 6 Спорт</vt:lpstr>
      <vt:lpstr>Прил 6 Променад</vt:lpstr>
      <vt:lpstr>Прил 6 Мун.имущ.</vt:lpstr>
      <vt:lpstr>Прил 6 ГО и ЧС</vt:lpstr>
      <vt:lpstr>Прил 6 Благоустр</vt:lpstr>
      <vt:lpstr>Прил 6 дороги</vt:lpstr>
      <vt:lpstr>Прил 6 инициат</vt:lpstr>
      <vt:lpstr>Прил 6 комфорт</vt:lpstr>
      <vt:lpstr>Прил 6 тепло</vt:lpstr>
      <vt:lpstr>Прил 6 газифик</vt:lpstr>
      <vt:lpstr>Прил 6 водоснаб</vt:lpstr>
      <vt:lpstr>Прил 6 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2021-09-28T07:06:19Z</cp:lastPrinted>
  <dcterms:created xsi:type="dcterms:W3CDTF">2006-09-28T05:33:49Z</dcterms:created>
  <dcterms:modified xsi:type="dcterms:W3CDTF">2021-10-26T06:25:00Z</dcterms:modified>
</cp:coreProperties>
</file>